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SIRET\"/>
    </mc:Choice>
  </mc:AlternateContent>
  <xr:revisionPtr revIDLastSave="0" documentId="13_ncr:1_{9D060FF1-2079-471A-809F-31D63B0753E1}" xr6:coauthVersionLast="47" xr6:coauthVersionMax="47" xr10:uidLastSave="{00000000-0000-0000-0000-000000000000}"/>
  <bookViews>
    <workbookView xWindow="-120" yWindow="-120" windowWidth="20730" windowHeight="11160" tabRatio="863" firstSheet="1" activeTab="11" xr2:uid="{00000000-000D-0000-FFFF-FFFF00000000}"/>
  </bookViews>
  <sheets>
    <sheet name="Notas a los Edos Financieros" sheetId="1" r:id="rId1"/>
    <sheet name="ACT" sheetId="66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210" i="66" l="1"/>
  <c r="C209" i="66"/>
  <c r="C199" i="66"/>
  <c r="C193" i="66"/>
  <c r="C190" i="66"/>
  <c r="C181" i="66"/>
  <c r="C177" i="66"/>
  <c r="C175" i="66"/>
  <c r="C172" i="66"/>
  <c r="C169" i="66"/>
  <c r="C166" i="66"/>
  <c r="C165" i="66"/>
  <c r="C162" i="66"/>
  <c r="C159" i="66"/>
  <c r="C156" i="66"/>
  <c r="C155" i="66" s="1"/>
  <c r="C152" i="66"/>
  <c r="C146" i="66"/>
  <c r="C144" i="66"/>
  <c r="C141" i="66"/>
  <c r="C137" i="66"/>
  <c r="C132" i="66"/>
  <c r="C129" i="66"/>
  <c r="C126" i="66"/>
  <c r="C123" i="66"/>
  <c r="C122" i="66" s="1"/>
  <c r="C112" i="66"/>
  <c r="C102" i="66"/>
  <c r="C95" i="66"/>
  <c r="C94" i="66" s="1"/>
  <c r="D89" i="66"/>
  <c r="D88" i="66"/>
  <c r="D87" i="66"/>
  <c r="D86" i="66"/>
  <c r="D85" i="66"/>
  <c r="D84" i="66"/>
  <c r="D83" i="66"/>
  <c r="C82" i="66"/>
  <c r="D82" i="66" s="1"/>
  <c r="D81" i="66"/>
  <c r="D80" i="66"/>
  <c r="C80" i="66"/>
  <c r="D79" i="66"/>
  <c r="D78" i="66"/>
  <c r="C78" i="66"/>
  <c r="D77" i="66"/>
  <c r="D76" i="66"/>
  <c r="D75" i="66"/>
  <c r="D74" i="66"/>
  <c r="D73" i="66"/>
  <c r="C72" i="66"/>
  <c r="D72" i="66" s="1"/>
  <c r="D71" i="66"/>
  <c r="D70" i="66"/>
  <c r="C69" i="66"/>
  <c r="C68" i="66" s="1"/>
  <c r="D68" i="66" s="1"/>
  <c r="D67" i="66"/>
  <c r="D66" i="66"/>
  <c r="D65" i="66"/>
  <c r="D64" i="66"/>
  <c r="C63" i="66"/>
  <c r="C56" i="66" s="1"/>
  <c r="D56" i="66" s="1"/>
  <c r="D62" i="66"/>
  <c r="D61" i="66"/>
  <c r="D60" i="66"/>
  <c r="D59" i="66"/>
  <c r="D58" i="66"/>
  <c r="C57" i="66"/>
  <c r="D57" i="66" s="1"/>
  <c r="D55" i="66"/>
  <c r="D54" i="66"/>
  <c r="D53" i="66"/>
  <c r="D52" i="66"/>
  <c r="D51" i="66"/>
  <c r="D50" i="66"/>
  <c r="D49" i="66"/>
  <c r="D48" i="66"/>
  <c r="C47" i="66"/>
  <c r="D47" i="66" s="1"/>
  <c r="D46" i="66"/>
  <c r="D45" i="66"/>
  <c r="D44" i="66"/>
  <c r="D43" i="66"/>
  <c r="D42" i="66"/>
  <c r="D41" i="66"/>
  <c r="D40" i="66"/>
  <c r="D39" i="66"/>
  <c r="D38" i="66"/>
  <c r="C38" i="66"/>
  <c r="D37" i="66"/>
  <c r="D36" i="66"/>
  <c r="D35" i="66"/>
  <c r="C35" i="66"/>
  <c r="D34" i="66"/>
  <c r="D33" i="66"/>
  <c r="D32" i="66"/>
  <c r="D31" i="66"/>
  <c r="D30" i="66"/>
  <c r="C29" i="66"/>
  <c r="D29" i="66" s="1"/>
  <c r="D28" i="66"/>
  <c r="D27" i="66"/>
  <c r="C26" i="66"/>
  <c r="D26" i="66" s="1"/>
  <c r="D25" i="66"/>
  <c r="D24" i="66"/>
  <c r="D23" i="66"/>
  <c r="D22" i="66"/>
  <c r="D21" i="66"/>
  <c r="C20" i="66"/>
  <c r="D20" i="66" s="1"/>
  <c r="D19" i="66"/>
  <c r="D18" i="66"/>
  <c r="D17" i="66"/>
  <c r="D16" i="66"/>
  <c r="D15" i="66"/>
  <c r="D14" i="66"/>
  <c r="D13" i="66"/>
  <c r="D12" i="66"/>
  <c r="D11" i="66"/>
  <c r="C10" i="66"/>
  <c r="D10" i="66" s="1"/>
  <c r="C9" i="66"/>
  <c r="D9" i="66" s="1"/>
  <c r="D63" i="66" l="1"/>
  <c r="D69" i="66"/>
  <c r="C180" i="66"/>
  <c r="C93" i="66" s="1"/>
  <c r="C52" i="65"/>
  <c r="C41" i="65"/>
  <c r="D211" i="66" l="1"/>
  <c r="D205" i="66"/>
  <c r="D201" i="66"/>
  <c r="D198" i="66"/>
  <c r="D194" i="66"/>
  <c r="D191" i="66"/>
  <c r="D188" i="66"/>
  <c r="D184" i="66"/>
  <c r="D178" i="66"/>
  <c r="D175" i="66"/>
  <c r="D172" i="66"/>
  <c r="D169" i="66"/>
  <c r="D166" i="66"/>
  <c r="D164" i="66"/>
  <c r="D161" i="66"/>
  <c r="D158" i="66"/>
  <c r="D149" i="66"/>
  <c r="D143" i="66"/>
  <c r="D140" i="66"/>
  <c r="D133" i="66"/>
  <c r="D130" i="66"/>
  <c r="D127" i="66"/>
  <c r="D124" i="66"/>
  <c r="D118" i="66"/>
  <c r="D114" i="66"/>
  <c r="D111" i="66"/>
  <c r="D107" i="66"/>
  <c r="D103" i="66"/>
  <c r="D100" i="66"/>
  <c r="D96" i="66"/>
  <c r="D209" i="66"/>
  <c r="D181" i="66"/>
  <c r="D173" i="66"/>
  <c r="D146" i="66"/>
  <c r="D137" i="66"/>
  <c r="D128" i="66"/>
  <c r="D119" i="66"/>
  <c r="D108" i="66"/>
  <c r="D97" i="66"/>
  <c r="D210" i="66"/>
  <c r="D208" i="66"/>
  <c r="D204" i="66"/>
  <c r="D200" i="66"/>
  <c r="D197" i="66"/>
  <c r="D187" i="66"/>
  <c r="D183" i="66"/>
  <c r="D163" i="66"/>
  <c r="D160" i="66"/>
  <c r="D157" i="66"/>
  <c r="D148" i="66"/>
  <c r="D145" i="66"/>
  <c r="D142" i="66"/>
  <c r="D139" i="66"/>
  <c r="D136" i="66"/>
  <c r="D121" i="66"/>
  <c r="D117" i="66"/>
  <c r="D113" i="66"/>
  <c r="D110" i="66"/>
  <c r="D106" i="66"/>
  <c r="D99" i="66"/>
  <c r="D202" i="66"/>
  <c r="D195" i="66"/>
  <c r="D189" i="66"/>
  <c r="D176" i="66"/>
  <c r="D167" i="66"/>
  <c r="D153" i="66"/>
  <c r="D150" i="66"/>
  <c r="D134" i="66"/>
  <c r="D125" i="66"/>
  <c r="D115" i="66"/>
  <c r="D104" i="66"/>
  <c r="D207" i="66"/>
  <c r="D203" i="66"/>
  <c r="D196" i="66"/>
  <c r="D186" i="66"/>
  <c r="D182" i="66"/>
  <c r="D174" i="66"/>
  <c r="D171" i="66"/>
  <c r="D168" i="66"/>
  <c r="D154" i="66"/>
  <c r="D151" i="66"/>
  <c r="D147" i="66"/>
  <c r="D138" i="66"/>
  <c r="D135" i="66"/>
  <c r="D120" i="66"/>
  <c r="D116" i="66"/>
  <c r="D109" i="66"/>
  <c r="D105" i="66"/>
  <c r="D98" i="66"/>
  <c r="D206" i="66"/>
  <c r="D192" i="66"/>
  <c r="D185" i="66"/>
  <c r="D179" i="66"/>
  <c r="D170" i="66"/>
  <c r="D131" i="66"/>
  <c r="D101" i="66"/>
  <c r="D165" i="66"/>
  <c r="D141" i="66"/>
  <c r="D122" i="66"/>
  <c r="D144" i="66"/>
  <c r="D132" i="66"/>
  <c r="D123" i="66"/>
  <c r="D159" i="66"/>
  <c r="D156" i="66"/>
  <c r="D155" i="66"/>
  <c r="D152" i="66"/>
  <c r="D162" i="66"/>
  <c r="D126" i="66"/>
  <c r="D129" i="66"/>
  <c r="D94" i="66"/>
  <c r="D177" i="66"/>
  <c r="D102" i="66"/>
  <c r="D193" i="66"/>
  <c r="D190" i="66"/>
  <c r="D199" i="66"/>
  <c r="D112" i="66"/>
  <c r="D95" i="66"/>
  <c r="D180" i="66"/>
  <c r="C105" i="62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D15" i="62" l="1"/>
  <c r="C15" i="62"/>
  <c r="C41" i="59"/>
  <c r="C32" i="59"/>
  <c r="C87" i="62" l="1"/>
  <c r="C86" i="62" s="1"/>
  <c r="F33" i="65" l="1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58" i="62" l="1"/>
  <c r="C43" i="62" s="1"/>
  <c r="C117" i="62" s="1"/>
  <c r="D58" i="62"/>
  <c r="D43" i="62" s="1"/>
  <c r="D117" i="62" s="1"/>
  <c r="C38" i="62"/>
  <c r="C134" i="59" l="1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39" i="65" l="1"/>
  <c r="B50" i="65"/>
  <c r="B48" i="65"/>
  <c r="B37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<sst xmlns="http://schemas.openxmlformats.org/spreadsheetml/2006/main" count="963" uniqueCount="687">
  <si>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</si>
  <si>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</si>
  <si>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</si>
  <si>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</si>
  <si>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</si>
  <si>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</si>
  <si>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</si>
  <si>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</si>
  <si>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</si>
  <si>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</si>
  <si>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</si>
  <si>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</si>
  <si>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</si>
  <si>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</si>
  <si>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</si>
  <si>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</si>
  <si>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</si>
  <si>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</si>
  <si>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</si>
  <si>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</si>
  <si>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</si>
  <si>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</si>
  <si>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</si>
  <si>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</si>
  <si>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</si>
  <si>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</si>
  <si>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</si>
  <si>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</si>
  <si>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</si>
  <si>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</si>
  <si>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</si>
  <si>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</si>
  <si>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</si>
  <si>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</si>
  <si>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</si>
  <si>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</si>
  <si>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</si>
  <si>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</si>
  <si>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</si>
  <si>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</si>
  <si>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</si>
  <si>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</si>
  <si>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</si>
  <si>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</si>
  <si>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</si>
  <si>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</si>
  <si>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</si>
  <si>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</si>
  <si>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</si>
  <si>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</si>
  <si>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</si>
  <si>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</si>
  <si>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</si>
  <si>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</si>
  <si>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</si>
  <si>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</si>
  <si>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</si>
  <si>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</si>
  <si>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</si>
  <si>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</si>
  <si>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</si>
  <si>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</si>
  <si>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</si>
  <si>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</si>
  <si>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</si>
  <si>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</si>
  <si>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</si>
  <si>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</si>
  <si>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</si>
  <si>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</si>
  <si>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</si>
  <si>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</si>
  <si>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</si>
  <si>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</si>
  <si>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</si>
  <si>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</si>
  <si>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</si>
  <si>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</si>
  <si>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</si>
  <si>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</si>
  <si>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</si>
  <si>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</si>
  <si>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</si>
  <si>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</si>
  <si>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</si>
  <si>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</si>
  <si>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</si>
  <si>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</si>
  <si>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</si>
  <si>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</si>
  <si>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</si>
  <si>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</si>
  <si>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</si>
  <si>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</si>
  <si>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</si>
  <si>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</si>
  <si>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</si>
  <si>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</si>
  <si>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</si>
  <si>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</si>
  <si>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</si>
  <si>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</si>
  <si>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</si>
  <si>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</si>
  <si>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</si>
  <si>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</si>
  <si>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</si>
  <si>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</si>
  <si>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</si>
  <si>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</si>
  <si>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</si>
  <si>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</si>
  <si>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</si>
  <si>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</si>
  <si>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</si>
  <si>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</si>
  <si>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</si>
  <si>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</si>
  <si>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</si>
  <si>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</si>
  <si>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</si>
  <si>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</si>
  <si>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</si>
  <si>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</si>
  <si>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</si>
  <si>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</si>
  <si>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</si>
  <si>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</si>
  <si>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</si>
  <si>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</si>
  <si>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</si>
  <si>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</si>
  <si>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</si>
  <si>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</si>
  <si>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</si>
  <si>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</si>
  <si>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</si>
  <si>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</si>
  <si>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</si>
  <si>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</si>
  <si>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</si>
  <si>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</si>
  <si>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</si>
  <si>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</si>
  <si>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</si>
  <si>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</si>
  <si>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</si>
  <si>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</si>
  <si>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</si>
  <si>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</si>
  <si>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</si>
  <si>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</si>
  <si>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</si>
  <si>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</si>
  <si>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</si>
  <si>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</si>
  <si>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</si>
  <si>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</si>
  <si>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</si>
  <si>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</si>
  <si>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</si>
  <si>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</si>
  <si>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</si>
  <si>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</si>
  <si>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</si>
  <si>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</si>
  <si>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</si>
  <si>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</si>
  <si>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</si>
  <si>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</si>
  <si>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</si>
  <si>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</si>
  <si>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</si>
  <si>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</si>
  <si>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</si>
  <si>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</si>
  <si>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</si>
  <si>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</si>
  <si>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</si>
  <si>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</si>
  <si>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</si>
  <si>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</si>
  <si>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</si>
  <si>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</si>
  <si>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</si>
  <si>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</si>
  <si>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</si>
  <si>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</si>
  <si>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</si>
  <si>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</si>
  <si>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</si>
  <si>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</si>
  <si>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</si>
  <si>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</si>
  <si>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</si>
  <si>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</si>
  <si>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</si>
  <si>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</si>
  <si>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</si>
  <si>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</si>
  <si>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</si>
  <si>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</si>
  <si>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</si>
  <si>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</si>
  <si>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</si>
  <si>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</si>
  <si>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</si>
  <si>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</si>
  <si>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</si>
  <si>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</si>
  <si>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</si>
  <si>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</si>
  <si>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</si>
  <si>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</si>
  <si>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</si>
  <si>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</si>
  <si>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</si>
  <si>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</si>
  <si>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</si>
  <si>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</si>
  <si>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</si>
  <si>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</si>
  <si>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</si>
  <si>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</si>
  <si>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</si>
  <si>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</si>
  <si>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</si>
  <si>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</si>
  <si>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</si>
  <si>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</si>
  <si>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</si>
  <si>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</si>
  <si>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</si>
  <si>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</si>
  <si>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</si>
  <si>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</si>
  <si>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</si>
  <si>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</si>
  <si>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</si>
  <si>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</si>
  <si>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</si>
  <si>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</si>
  <si>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</si>
  <si>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</si>
  <si>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</si>
  <si>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</si>
  <si>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</si>
  <si>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</si>
  <si>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</si>
  <si>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</si>
  <si>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</si>
  <si>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</si>
  <si>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</si>
  <si>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</si>
  <si>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</si>
  <si>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</si>
  <si>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</si>
  <si>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</si>
  <si>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</si>
  <si>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</si>
  <si>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</si>
  <si>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</si>
  <si>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</si>
  <si>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</si>
  <si>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</si>
  <si>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</si>
  <si>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</si>
  <si>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</si>
  <si>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</si>
  <si>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</si>
  <si>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</si>
  <si>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</si>
  <si>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</si>
  <si>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</si>
  <si>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</si>
  <si>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</si>
  <si>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</si>
  <si>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</si>
  <si>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</si>
  <si>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</si>
  <si>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</si>
  <si>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</si>
  <si>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</si>
  <si>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</si>
  <si>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</si>
  <si>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</si>
  <si>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</si>
  <si>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</si>
  <si>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</si>
  <si>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</si>
  <si>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</si>
  <si>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</si>
  <si>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</si>
  <si>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</si>
  <si>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</si>
  <si>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</si>
  <si>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</si>
  <si>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</si>
  <si>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</si>
  <si>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</si>
  <si>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</si>
  <si>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</si>
  <si>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</si>
  <si>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</si>
  <si>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</si>
  <si>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</si>
  <si>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</si>
  <si>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</si>
  <si>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</si>
  <si>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</si>
  <si>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</si>
  <si>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</si>
  <si>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</si>
  <si>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</si>
  <si>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</si>
  <si>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</si>
  <si>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</si>
  <si>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</si>
  <si>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</si>
  <si>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</si>
  <si>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</si>
  <si>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</si>
  <si>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</si>
  <si>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</si>
  <si>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</si>
  <si>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</si>
  <si>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</si>
  <si>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</si>
  <si>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</si>
  <si>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</si>
  <si>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</si>
  <si>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</si>
  <si>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</si>
  <si>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</si>
  <si>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</si>
  <si>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</si>
  <si>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</si>
  <si>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</si>
  <si>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</si>
  <si>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</si>
  <si>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</si>
  <si>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</si>
  <si>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</si>
  <si>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</si>
  <si>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</si>
  <si>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</si>
  <si>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</si>
  <si>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</si>
  <si>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</si>
  <si>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</si>
  <si>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</si>
  <si>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</si>
  <si>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</si>
  <si>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</si>
  <si>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</si>
  <si>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</si>
  <si>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</si>
  <si>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</si>
  <si>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</si>
  <si>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</si>
  <si>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</si>
  <si>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</si>
  <si>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</si>
  <si>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</si>
  <si>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</si>
  <si>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</si>
  <si>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</si>
  <si>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</si>
  <si>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</si>
  <si>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</si>
  <si>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</si>
  <si>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</si>
  <si>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</si>
  <si>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</si>
  <si>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</si>
  <si>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</si>
  <si>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</si>
  <si>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</si>
  <si>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</si>
  <si>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</si>
  <si>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</si>
  <si>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</si>
  <si>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</si>
  <si>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</si>
  <si>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</si>
  <si>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</si>
  <si>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</si>
  <si>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</si>
  <si>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</si>
  <si>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</si>
  <si>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</si>
  <si>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</si>
  <si>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</si>
  <si>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</si>
  <si>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</si>
  <si>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</si>
  <si>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</si>
  <si>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</si>
  <si>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</si>
  <si>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</si>
  <si>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</si>
  <si>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</si>
  <si>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</si>
  <si>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</si>
  <si>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</si>
  <si>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</si>
  <si>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</si>
  <si>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</si>
  <si>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</si>
  <si>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</si>
  <si>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</si>
  <si>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</si>
  <si>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</si>
  <si>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</si>
  <si>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</si>
  <si>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</si>
  <si>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</si>
  <si>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</si>
  <si>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</si>
  <si>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</si>
  <si>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</si>
  <si>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</si>
  <si>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</si>
  <si>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</si>
  <si>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</si>
  <si>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</si>
  <si>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</si>
  <si>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</si>
  <si>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</si>
  <si>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</si>
  <si>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</si>
  <si>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</si>
  <si>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</si>
  <si>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</si>
  <si>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</si>
  <si>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</si>
  <si>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</si>
  <si>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</si>
  <si>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</si>
  <si>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</si>
  <si>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</si>
  <si>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</si>
  <si>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</si>
  <si>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</si>
  <si>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</si>
  <si>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</si>
  <si>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</si>
  <si>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</si>
  <si>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</si>
  <si>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</si>
  <si>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</si>
  <si>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</si>
  <si>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</si>
  <si>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</si>
  <si>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</si>
  <si>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</si>
  <si>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</si>
  <si>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</si>
  <si>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</si>
  <si>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</si>
  <si>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</si>
  <si>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</si>
  <si>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</si>
  <si>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</si>
  <si>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</si>
  <si>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</si>
  <si>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</si>
  <si>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</si>
  <si>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</si>
  <si>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</si>
  <si>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</si>
  <si>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</si>
  <si>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</si>
  <si>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</si>
  <si>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</si>
  <si>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</si>
  <si>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</si>
  <si>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</si>
  <si>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</si>
  <si>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</si>
  <si>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</si>
  <si>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</si>
  <si>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</si>
  <si>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</si>
  <si>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</si>
  <si>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</si>
  <si>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</si>
  <si>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</si>
  <si>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</si>
  <si>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</si>
  <si>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</si>
  <si>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</si>
  <si>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</si>
  <si>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</si>
  <si>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</si>
  <si>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</si>
  <si>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</si>
  <si>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</si>
  <si>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</si>
  <si>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</si>
  <si>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</si>
  <si>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</si>
  <si>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</si>
  <si>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</si>
  <si>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</si>
  <si>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</si>
  <si>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</si>
  <si>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</si>
  <si>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</si>
  <si>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</si>
  <si>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</si>
  <si>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</si>
  <si>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</si>
  <si>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</si>
  <si>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</si>
  <si>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</si>
  <si>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</si>
  <si>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</si>
  <si>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</si>
  <si>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</si>
  <si>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</si>
  <si>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</si>
  <si>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</si>
  <si>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</si>
  <si>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</si>
  <si>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</si>
  <si>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</si>
  <si>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</si>
  <si>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</si>
  <si>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</si>
  <si>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</si>
  <si>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</si>
  <si>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</si>
  <si>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</si>
  <si>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</si>
  <si>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</si>
  <si>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</si>
  <si>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</si>
  <si>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</si>
  <si>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</si>
  <si>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</si>
  <si>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</si>
  <si>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</si>
  <si>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</si>
  <si>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</si>
  <si>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</si>
  <si>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</si>
  <si>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</si>
  <si>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</si>
  <si>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</si>
  <si>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</si>
  <si>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</si>
  <si>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</si>
  <si>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</si>
  <si>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</si>
  <si>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</si>
  <si>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</si>
  <si>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</si>
  <si>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</si>
  <si>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</si>
  <si>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</si>
  <si>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</si>
  <si>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</si>
  <si>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</si>
  <si>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</si>
  <si>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PARTICIPACIONES, APORTACIONES, CONVENIOS, INCENTIVOS…</t>
  </si>
  <si>
    <t>ACT-03</t>
  </si>
  <si>
    <t>ACT-04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</si>
  <si>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</si>
  <si>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</si>
  <si>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</si>
  <si>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</si>
  <si>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</si>
  <si>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</si>
  <si>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</si>
  <si>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</si>
  <si>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</si>
  <si>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</si>
  <si>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</si>
  <si>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</si>
  <si>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</si>
  <si>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</si>
  <si>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</si>
  <si>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</si>
  <si>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</si>
  <si>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</si>
  <si>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</si>
  <si>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</si>
  <si>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</si>
  <si>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</si>
  <si>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</si>
  <si>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</si>
  <si>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</si>
  <si>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</si>
  <si>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</si>
  <si>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</si>
  <si>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</si>
  <si>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</si>
  <si>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</si>
  <si>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</si>
  <si>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</si>
  <si>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</si>
  <si>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</si>
  <si>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</si>
  <si>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</si>
  <si>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</si>
  <si>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</si>
  <si>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</si>
  <si>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</si>
  <si>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</si>
  <si>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</si>
  <si>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</si>
  <si>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</si>
  <si>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</si>
  <si>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</si>
  <si>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</si>
  <si>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</si>
  <si>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</si>
  <si>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</si>
  <si>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</si>
  <si>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</si>
  <si>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</si>
  <si>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</si>
  <si>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</si>
  <si>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</si>
  <si>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</si>
  <si>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</si>
  <si>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</si>
  <si>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</si>
  <si>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</si>
  <si>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</si>
  <si>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</si>
  <si>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</si>
  <si>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</si>
  <si>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</si>
  <si>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</si>
  <si>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</si>
  <si>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</si>
  <si>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</si>
  <si>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</si>
  <si>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</si>
  <si>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</si>
  <si>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</si>
  <si>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</si>
  <si>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</si>
  <si>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</si>
  <si>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</si>
  <si>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</si>
  <si>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</si>
  <si>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</si>
  <si>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</si>
  <si>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</si>
  <si>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</si>
  <si>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</si>
  <si>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</si>
  <si>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</si>
  <si>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</si>
  <si>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</si>
  <si>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</si>
  <si>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</si>
  <si>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</si>
  <si>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Sistema para el Desarrollo Integral de la Familia del Municipio de Salamanca, Guanajuato.</t>
  </si>
  <si>
    <t>Correspondiente del 1 de Enero al 31 de Marzo de 2024</t>
  </si>
  <si>
    <t>Explicación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</si>
  <si>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</si>
  <si>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</si>
  <si>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</si>
  <si>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</si>
  <si>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</si>
  <si>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</si>
  <si>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</si>
  <si>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</si>
  <si>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</si>
  <si>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</si>
  <si>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</si>
  <si>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</si>
  <si>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</si>
  <si>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</si>
  <si>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</si>
  <si>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</si>
  <si>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</si>
  <si>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</si>
  <si>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En virtud de que el presupuesto asignado al capitulo 1000 representa el 74.49% del total del presupuesto asignado al 2024, el ejercido al trimestre siempre tendra el mismo comportamiento.</t>
  </si>
  <si>
    <t>ACT-01 INGRESOS y OTROS BENEFICIOS</t>
  </si>
  <si>
    <t>INGRESOS Y OTROS BENEFICIOS</t>
  </si>
  <si>
    <t>El fondo 1124110100 Recursos Fiscales representa un 88.46% del presupuesto general de ingresos, por lo que los ingresos de este rubro siempre representaran un porcentaje elevado.</t>
  </si>
  <si>
    <t>ACT-02 GASTOS Y OTRAS PERDIDAS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</si>
</sst>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8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8" applyNumberFormat="1" applyFont="1" applyFill="1"/>
    <xf numFmtId="0" fontId="2" fillId="0" borderId="0" xfId="2" applyFont="1"/>
    <xf numFmtId="4" fontId="12" fillId="0" borderId="0" xfId="17" applyNumberFormat="1" applyFont="1" applyFill="1"/>
    <xf numFmtId="0" fontId="3" fillId="0" borderId="0" xfId="2" applyFont="1"/>
    <xf numFmtId="4" fontId="13" fillId="0" borderId="0" xfId="17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2" fillId="0" borderId="14" xfId="13" applyFont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Border="1" applyAlignment="1">
      <alignment horizontal="center" vertical="center"/>
    </xf>
    <xf numFmtId="0" fontId="25" fillId="10" borderId="0" xfId="19" applyFont="1" applyFill="1" applyAlignment="1">
      <alignment horizontal="center"/>
    </xf>
    <xf numFmtId="10" fontId="25" fillId="10" borderId="0" xfId="19" applyNumberFormat="1" applyFont="1" applyFill="1" applyAlignment="1">
      <alignment horizontal="center"/>
    </xf>
    <xf numFmtId="0" fontId="23" fillId="0" borderId="0" xfId="19" applyFont="1"/>
    <xf numFmtId="0" fontId="23" fillId="0" borderId="0" xfId="19" applyFont="1" applyAlignment="1">
      <alignment horizontal="center"/>
    </xf>
    <xf numFmtId="4" fontId="23" fillId="0" borderId="0" xfId="19" applyNumberFormat="1" applyFont="1"/>
    <xf numFmtId="0" fontId="24" fillId="9" borderId="0" xfId="19" applyFont="1" applyFill="1"/>
    <xf numFmtId="0" fontId="25" fillId="10" borderId="0" xfId="19" applyFont="1" applyFill="1"/>
    <xf numFmtId="0" fontId="25" fillId="11" borderId="0" xfId="19" applyFont="1" applyFill="1"/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indent="1"/>
    </xf>
    <xf numFmtId="4" fontId="12" fillId="8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10" fontId="12" fillId="4" borderId="0" xfId="8" applyNumberFormat="1" applyFont="1" applyFill="1" applyAlignment="1">
      <alignment horizontal="right" vertical="center"/>
    </xf>
    <xf numFmtId="10" fontId="16" fillId="5" borderId="0" xfId="8" applyNumberFormat="1" applyFont="1" applyFill="1"/>
    <xf numFmtId="0" fontId="24" fillId="9" borderId="0" xfId="0" applyFont="1" applyFill="1"/>
    <xf numFmtId="10" fontId="16" fillId="5" borderId="0" xfId="12" applyNumberFormat="1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10" fontId="11" fillId="0" borderId="0" xfId="0" applyNumberFormat="1" applyFont="1" applyAlignment="1">
      <alignment horizontal="right"/>
    </xf>
    <xf numFmtId="0" fontId="13" fillId="0" borderId="0" xfId="0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10" fontId="2" fillId="0" borderId="0" xfId="12" applyNumberFormat="1" applyFont="1"/>
    <xf numFmtId="0" fontId="12" fillId="0" borderId="0" xfId="12" applyFont="1"/>
    <xf numFmtId="0" fontId="12" fillId="0" borderId="0" xfId="8" applyFont="1"/>
    <xf numFmtId="10" fontId="3" fillId="0" borderId="0" xfId="12" applyNumberFormat="1" applyFont="1"/>
    <xf numFmtId="0" fontId="2" fillId="0" borderId="0" xfId="12" applyFont="1" applyAlignment="1">
      <alignment wrapText="1"/>
    </xf>
    <xf numFmtId="0" fontId="12" fillId="0" borderId="0" xfId="12" applyFont="1" applyAlignment="1">
      <alignment wrapText="1"/>
    </xf>
    <xf numFmtId="0" fontId="13" fillId="0" borderId="0" xfId="12" applyFont="1" applyAlignment="1">
      <alignment wrapText="1"/>
    </xf>
    <xf numFmtId="0" fontId="2" fillId="0" borderId="0" xfId="12" applyFont="1" applyAlignment="1">
      <alignment horizontal="center"/>
    </xf>
    <xf numFmtId="10" fontId="13" fillId="0" borderId="0" xfId="12" applyNumberFormat="1" applyFont="1"/>
    <xf numFmtId="10" fontId="13" fillId="0" borderId="0" xfId="8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6">
    <cellStyle name="Hipervínculo" xfId="11" builtinId="8"/>
    <cellStyle name="Millares" xfId="17" builtinId="3"/>
    <cellStyle name="Millares 2" xfId="1" xr:uid="{00000000-0005-0000-0000-000002000000}"/>
    <cellStyle name="Millares 2 2" xfId="14" xr:uid="{00000000-0005-0000-0000-000003000000}"/>
    <cellStyle name="Millares 2 2 2" xfId="21" xr:uid="{6A0C9D41-CB8E-4042-8FCA-2C6A694BAC59}"/>
    <cellStyle name="Millares 2 3" xfId="15" xr:uid="{00000000-0005-0000-0000-000004000000}"/>
    <cellStyle name="Millares 2 3 2" xfId="22" xr:uid="{B7C95521-CFE6-4054-B290-96DC825B1A1B}"/>
    <cellStyle name="Millares 2 4" xfId="20" xr:uid="{C4F18466-1DC3-4AA4-A7CC-0FC575F9D171}"/>
    <cellStyle name="Millares 3" xfId="18" xr:uid="{00000000-0005-0000-0000-000005000000}"/>
    <cellStyle name="Millares 3 2" xfId="25" xr:uid="{B59278F6-6C9F-4323-8526-602BEA0E2E20}"/>
    <cellStyle name="Millares 4" xfId="16" xr:uid="{00000000-0005-0000-0000-000006000000}"/>
    <cellStyle name="Millares 4 2" xfId="23" xr:uid="{177A78C2-DEBE-40F6-AF0B-C3E85BB1CC27}"/>
    <cellStyle name="Millares 5" xfId="24" xr:uid="{AA2498DB-5598-4BA9-ACFC-9685137BBD7C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19" xr:uid="{FAFF73DD-B8B1-4B06-91CD-C1A938FDF178}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84" t="s">
        <v>661</v>
      </c>
      <c r="B1" s="184"/>
      <c r="C1" s="17"/>
      <c r="D1" s="14" t="s">
        <v>595</v>
      </c>
      <c r="E1" s="15">
        <v>2024</v>
      </c>
    </row>
    <row r="2" spans="1:5" ht="18.95" customHeight="1" x14ac:dyDescent="0.2">
      <c r="A2" s="185" t="s">
        <v>594</v>
      </c>
      <c r="B2" s="185"/>
      <c r="C2" s="36"/>
      <c r="D2" s="14" t="s">
        <v>596</v>
      </c>
      <c r="E2" s="17" t="s">
        <v>601</v>
      </c>
    </row>
    <row r="3" spans="1:5" ht="18.95" customHeight="1" x14ac:dyDescent="0.2">
      <c r="A3" s="184" t="s">
        <v>662</v>
      </c>
      <c r="B3" s="184"/>
      <c r="C3" s="17"/>
      <c r="D3" s="14" t="s">
        <v>597</v>
      </c>
      <c r="E3" s="15">
        <v>1</v>
      </c>
    </row>
    <row r="4" spans="1:5" ht="18.95" customHeight="1" x14ac:dyDescent="0.2">
      <c r="A4" s="184" t="s">
        <v>616</v>
      </c>
      <c r="B4" s="184"/>
      <c r="C4" s="184"/>
      <c r="D4" s="184"/>
      <c r="E4" s="184"/>
    </row>
    <row r="5" spans="1:5" ht="15" customHeight="1" x14ac:dyDescent="0.2">
      <c r="A5" s="121" t="s">
        <v>41</v>
      </c>
      <c r="B5" s="120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563</v>
      </c>
      <c r="B10" s="44" t="s">
        <v>301</v>
      </c>
    </row>
    <row r="11" spans="1:5" x14ac:dyDescent="0.2">
      <c r="A11" s="43" t="s">
        <v>564</v>
      </c>
      <c r="B11" s="44" t="s">
        <v>565</v>
      </c>
    </row>
    <row r="12" spans="1:5" x14ac:dyDescent="0.2">
      <c r="A12" s="43" t="s">
        <v>566</v>
      </c>
      <c r="B12" s="44" t="s">
        <v>338</v>
      </c>
    </row>
    <row r="13" spans="1:5" x14ac:dyDescent="0.2">
      <c r="A13" s="43" t="s">
        <v>567</v>
      </c>
      <c r="B13" s="44" t="s">
        <v>355</v>
      </c>
    </row>
    <row r="14" spans="1:5" x14ac:dyDescent="0.2">
      <c r="A14" s="43" t="s">
        <v>1</v>
      </c>
      <c r="B14" s="44" t="s">
        <v>2</v>
      </c>
    </row>
    <row r="15" spans="1:5" x14ac:dyDescent="0.2">
      <c r="A15" s="43" t="s">
        <v>3</v>
      </c>
      <c r="B15" s="44" t="s">
        <v>4</v>
      </c>
    </row>
    <row r="16" spans="1:5" x14ac:dyDescent="0.2">
      <c r="A16" s="43" t="s">
        <v>5</v>
      </c>
      <c r="B16" s="44" t="s">
        <v>6</v>
      </c>
    </row>
    <row r="17" spans="1:2" x14ac:dyDescent="0.2">
      <c r="A17" s="43" t="s">
        <v>130</v>
      </c>
      <c r="B17" s="44" t="s">
        <v>576</v>
      </c>
    </row>
    <row r="18" spans="1:2" x14ac:dyDescent="0.2">
      <c r="A18" s="43" t="s">
        <v>7</v>
      </c>
      <c r="B18" s="44" t="s">
        <v>577</v>
      </c>
    </row>
    <row r="19" spans="1:2" x14ac:dyDescent="0.2">
      <c r="A19" s="43" t="s">
        <v>8</v>
      </c>
      <c r="B19" s="44" t="s">
        <v>129</v>
      </c>
    </row>
    <row r="20" spans="1:2" x14ac:dyDescent="0.2">
      <c r="A20" s="43" t="s">
        <v>9</v>
      </c>
      <c r="B20" s="44" t="s">
        <v>10</v>
      </c>
    </row>
    <row r="21" spans="1:2" x14ac:dyDescent="0.2">
      <c r="A21" s="43" t="s">
        <v>11</v>
      </c>
      <c r="B21" s="44" t="s">
        <v>12</v>
      </c>
    </row>
    <row r="22" spans="1:2" x14ac:dyDescent="0.2">
      <c r="A22" s="43" t="s">
        <v>13</v>
      </c>
      <c r="B22" s="44" t="s">
        <v>14</v>
      </c>
    </row>
    <row r="23" spans="1:2" x14ac:dyDescent="0.2">
      <c r="A23" s="43" t="s">
        <v>15</v>
      </c>
      <c r="B23" s="44" t="s">
        <v>16</v>
      </c>
    </row>
    <row r="24" spans="1:2" x14ac:dyDescent="0.2">
      <c r="A24" s="43" t="s">
        <v>17</v>
      </c>
      <c r="B24" s="44" t="s">
        <v>578</v>
      </c>
    </row>
    <row r="25" spans="1:2" x14ac:dyDescent="0.2">
      <c r="A25" s="43" t="s">
        <v>18</v>
      </c>
      <c r="B25" s="44" t="s">
        <v>19</v>
      </c>
    </row>
    <row r="26" spans="1:2" x14ac:dyDescent="0.2">
      <c r="A26" s="43" t="s">
        <v>20</v>
      </c>
      <c r="B26" s="44" t="s">
        <v>181</v>
      </c>
    </row>
    <row r="27" spans="1:2" x14ac:dyDescent="0.2">
      <c r="A27" s="43" t="s">
        <v>21</v>
      </c>
      <c r="B27" s="44" t="s">
        <v>22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617</v>
      </c>
    </row>
    <row r="41" spans="1:2" ht="12" thickBot="1" x14ac:dyDescent="0.25">
      <c r="A41" s="11"/>
      <c r="B41" s="12"/>
    </row>
    <row r="44" spans="1:2" x14ac:dyDescent="0.2">
      <c r="B44" s="4" t="s">
        <v>618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C20" sqref="C5:C20"/>
    </sheetView>
  </sheetViews>
  <sheetFormatPr baseColWidth="10" defaultColWidth="11.42578125" defaultRowHeight="11.25" x14ac:dyDescent="0.2"/>
  <cols>
    <col min="1" max="1" width="3.42578125" style="38" customWidth="1"/>
    <col min="2" max="2" width="63.140625" style="38" customWidth="1"/>
    <col min="3" max="3" width="17.5703125" style="38" customWidth="1"/>
    <col min="4" max="16384" width="11.42578125" style="38"/>
  </cols>
  <sheetData>
    <row r="1" spans="1:3" s="37" customFormat="1" ht="18" customHeight="1" x14ac:dyDescent="0.25">
      <c r="A1" s="189" t="s">
        <v>661</v>
      </c>
      <c r="B1" s="190"/>
      <c r="C1" s="191"/>
    </row>
    <row r="2" spans="1:3" s="37" customFormat="1" ht="18" customHeight="1" x14ac:dyDescent="0.25">
      <c r="A2" s="192" t="s">
        <v>606</v>
      </c>
      <c r="B2" s="193"/>
      <c r="C2" s="194"/>
    </row>
    <row r="3" spans="1:3" s="37" customFormat="1" ht="18" customHeight="1" x14ac:dyDescent="0.25">
      <c r="A3" s="192" t="s">
        <v>662</v>
      </c>
      <c r="B3" s="193"/>
      <c r="C3" s="194"/>
    </row>
    <row r="4" spans="1:3" s="39" customFormat="1" ht="18" customHeight="1" x14ac:dyDescent="0.2">
      <c r="A4" s="195" t="s">
        <v>607</v>
      </c>
      <c r="B4" s="196"/>
      <c r="C4" s="197"/>
    </row>
    <row r="5" spans="1:3" x14ac:dyDescent="0.2">
      <c r="A5" s="53" t="s">
        <v>518</v>
      </c>
      <c r="B5" s="53"/>
      <c r="C5" s="155">
        <v>15561710.1</v>
      </c>
    </row>
    <row r="6" spans="1:3" x14ac:dyDescent="0.2">
      <c r="A6" s="54"/>
      <c r="B6" s="55"/>
      <c r="C6" s="72"/>
    </row>
    <row r="7" spans="1:3" x14ac:dyDescent="0.2">
      <c r="A7" s="62" t="s">
        <v>519</v>
      </c>
      <c r="B7" s="62"/>
      <c r="C7" s="156">
        <f>SUM(C8:C13)</f>
        <v>0</v>
      </c>
    </row>
    <row r="8" spans="1:3" x14ac:dyDescent="0.2">
      <c r="A8" s="69" t="s">
        <v>520</v>
      </c>
      <c r="B8" s="68" t="s">
        <v>339</v>
      </c>
      <c r="C8" s="143">
        <v>0</v>
      </c>
    </row>
    <row r="9" spans="1:3" x14ac:dyDescent="0.2">
      <c r="A9" s="56" t="s">
        <v>521</v>
      </c>
      <c r="B9" s="57" t="s">
        <v>530</v>
      </c>
      <c r="C9" s="143">
        <v>0</v>
      </c>
    </row>
    <row r="10" spans="1:3" x14ac:dyDescent="0.2">
      <c r="A10" s="56" t="s">
        <v>522</v>
      </c>
      <c r="B10" s="57" t="s">
        <v>347</v>
      </c>
      <c r="C10" s="143">
        <v>0</v>
      </c>
    </row>
    <row r="11" spans="1:3" x14ac:dyDescent="0.2">
      <c r="A11" s="56" t="s">
        <v>523</v>
      </c>
      <c r="B11" s="57" t="s">
        <v>348</v>
      </c>
      <c r="C11" s="143">
        <v>0</v>
      </c>
    </row>
    <row r="12" spans="1:3" x14ac:dyDescent="0.2">
      <c r="A12" s="56" t="s">
        <v>524</v>
      </c>
      <c r="B12" s="57" t="s">
        <v>349</v>
      </c>
      <c r="C12" s="143">
        <v>0</v>
      </c>
    </row>
    <row r="13" spans="1:3" x14ac:dyDescent="0.2">
      <c r="A13" s="58" t="s">
        <v>525</v>
      </c>
      <c r="B13" s="59" t="s">
        <v>526</v>
      </c>
      <c r="C13" s="143">
        <v>0</v>
      </c>
    </row>
    <row r="14" spans="1:3" x14ac:dyDescent="0.2">
      <c r="A14" s="54"/>
      <c r="B14" s="60"/>
      <c r="C14" s="61"/>
    </row>
    <row r="15" spans="1:3" x14ac:dyDescent="0.2">
      <c r="A15" s="62" t="s">
        <v>82</v>
      </c>
      <c r="B15" s="55"/>
      <c r="C15" s="156">
        <f>SUM(C16:C18)</f>
        <v>0</v>
      </c>
    </row>
    <row r="16" spans="1:3" x14ac:dyDescent="0.2">
      <c r="A16" s="63">
        <v>3.1</v>
      </c>
      <c r="B16" s="57" t="s">
        <v>529</v>
      </c>
      <c r="C16" s="143">
        <v>0</v>
      </c>
    </row>
    <row r="17" spans="1:3" x14ac:dyDescent="0.2">
      <c r="A17" s="64">
        <v>3.2</v>
      </c>
      <c r="B17" s="57" t="s">
        <v>527</v>
      </c>
      <c r="C17" s="143">
        <v>0</v>
      </c>
    </row>
    <row r="18" spans="1:3" x14ac:dyDescent="0.2">
      <c r="A18" s="64">
        <v>3.3</v>
      </c>
      <c r="B18" s="59" t="s">
        <v>528</v>
      </c>
      <c r="C18" s="157">
        <v>0</v>
      </c>
    </row>
    <row r="19" spans="1:3" x14ac:dyDescent="0.2">
      <c r="A19" s="54"/>
      <c r="B19" s="65"/>
      <c r="C19" s="66"/>
    </row>
    <row r="20" spans="1:3" x14ac:dyDescent="0.2">
      <c r="A20" s="67" t="s">
        <v>653</v>
      </c>
      <c r="B20" s="67"/>
      <c r="C20" s="155">
        <f>C5+C7-C15</f>
        <v>15561710.1</v>
      </c>
    </row>
    <row r="22" spans="1:3" x14ac:dyDescent="0.2">
      <c r="B22" s="38" t="s">
        <v>618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opLeftCell="A25" workbookViewId="0">
      <selection activeCell="F30" sqref="F30"/>
    </sheetView>
  </sheetViews>
  <sheetFormatPr baseColWidth="10" defaultColWidth="11.42578125" defaultRowHeight="11.25" x14ac:dyDescent="0.2"/>
  <cols>
    <col min="1" max="1" width="3.5703125" style="38" customWidth="1"/>
    <col min="2" max="2" width="62.140625" style="38" customWidth="1"/>
    <col min="3" max="3" width="17.5703125" style="38" customWidth="1"/>
    <col min="4" max="16384" width="11.42578125" style="38"/>
  </cols>
  <sheetData>
    <row r="1" spans="1:3" s="40" customFormat="1" ht="18.95" customHeight="1" x14ac:dyDescent="0.25">
      <c r="A1" s="198" t="s">
        <v>661</v>
      </c>
      <c r="B1" s="199"/>
      <c r="C1" s="200"/>
    </row>
    <row r="2" spans="1:3" s="40" customFormat="1" ht="18.95" customHeight="1" x14ac:dyDescent="0.25">
      <c r="A2" s="201" t="s">
        <v>608</v>
      </c>
      <c r="B2" s="202"/>
      <c r="C2" s="203"/>
    </row>
    <row r="3" spans="1:3" s="40" customFormat="1" ht="18.95" customHeight="1" x14ac:dyDescent="0.25">
      <c r="A3" s="201" t="s">
        <v>662</v>
      </c>
      <c r="B3" s="202"/>
      <c r="C3" s="203"/>
    </row>
    <row r="4" spans="1:3" x14ac:dyDescent="0.2">
      <c r="A4" s="195" t="s">
        <v>607</v>
      </c>
      <c r="B4" s="196"/>
      <c r="C4" s="197"/>
    </row>
    <row r="5" spans="1:3" x14ac:dyDescent="0.2">
      <c r="A5" s="77" t="s">
        <v>531</v>
      </c>
      <c r="B5" s="53"/>
      <c r="C5" s="158">
        <v>12354543.039999999</v>
      </c>
    </row>
    <row r="6" spans="1:3" x14ac:dyDescent="0.2">
      <c r="A6" s="71"/>
      <c r="B6" s="55"/>
      <c r="C6" s="72"/>
    </row>
    <row r="7" spans="1:3" x14ac:dyDescent="0.2">
      <c r="A7" s="62" t="s">
        <v>532</v>
      </c>
      <c r="B7" s="73"/>
      <c r="C7" s="156">
        <f>SUM(C8:C28)</f>
        <v>106942.31</v>
      </c>
    </row>
    <row r="8" spans="1:3" x14ac:dyDescent="0.2">
      <c r="A8" s="116">
        <v>2.1</v>
      </c>
      <c r="B8" s="78" t="s">
        <v>367</v>
      </c>
      <c r="C8" s="159">
        <v>0</v>
      </c>
    </row>
    <row r="9" spans="1:3" x14ac:dyDescent="0.2">
      <c r="A9" s="116">
        <v>2.2000000000000002</v>
      </c>
      <c r="B9" s="78" t="s">
        <v>364</v>
      </c>
      <c r="C9" s="159">
        <v>0</v>
      </c>
    </row>
    <row r="10" spans="1:3" x14ac:dyDescent="0.2">
      <c r="A10" s="83">
        <v>2.2999999999999998</v>
      </c>
      <c r="B10" s="70" t="s">
        <v>235</v>
      </c>
      <c r="C10" s="159">
        <v>65282.35</v>
      </c>
    </row>
    <row r="11" spans="1:3" x14ac:dyDescent="0.2">
      <c r="A11" s="83">
        <v>2.4</v>
      </c>
      <c r="B11" s="70" t="s">
        <v>236</v>
      </c>
      <c r="C11" s="159">
        <v>23960.959999999999</v>
      </c>
    </row>
    <row r="12" spans="1:3" x14ac:dyDescent="0.2">
      <c r="A12" s="83">
        <v>2.5</v>
      </c>
      <c r="B12" s="70" t="s">
        <v>237</v>
      </c>
      <c r="C12" s="159">
        <v>0</v>
      </c>
    </row>
    <row r="13" spans="1:3" x14ac:dyDescent="0.2">
      <c r="A13" s="83">
        <v>2.6</v>
      </c>
      <c r="B13" s="70" t="s">
        <v>238</v>
      </c>
      <c r="C13" s="159">
        <v>0</v>
      </c>
    </row>
    <row r="14" spans="1:3" x14ac:dyDescent="0.2">
      <c r="A14" s="83">
        <v>2.7</v>
      </c>
      <c r="B14" s="70" t="s">
        <v>239</v>
      </c>
      <c r="C14" s="159">
        <v>0</v>
      </c>
    </row>
    <row r="15" spans="1:3" x14ac:dyDescent="0.2">
      <c r="A15" s="83">
        <v>2.8</v>
      </c>
      <c r="B15" s="70" t="s">
        <v>240</v>
      </c>
      <c r="C15" s="159">
        <v>17699</v>
      </c>
    </row>
    <row r="16" spans="1:3" x14ac:dyDescent="0.2">
      <c r="A16" s="83">
        <v>2.9</v>
      </c>
      <c r="B16" s="70" t="s">
        <v>242</v>
      </c>
      <c r="C16" s="159">
        <v>0</v>
      </c>
    </row>
    <row r="17" spans="1:3" x14ac:dyDescent="0.2">
      <c r="A17" s="83" t="s">
        <v>533</v>
      </c>
      <c r="B17" s="70" t="s">
        <v>534</v>
      </c>
      <c r="C17" s="159">
        <v>0</v>
      </c>
    </row>
    <row r="18" spans="1:3" x14ac:dyDescent="0.2">
      <c r="A18" s="83" t="s">
        <v>559</v>
      </c>
      <c r="B18" s="70" t="s">
        <v>244</v>
      </c>
      <c r="C18" s="159">
        <v>0</v>
      </c>
    </row>
    <row r="19" spans="1:3" x14ac:dyDescent="0.2">
      <c r="A19" s="83" t="s">
        <v>560</v>
      </c>
      <c r="B19" s="70" t="s">
        <v>535</v>
      </c>
      <c r="C19" s="159">
        <v>0</v>
      </c>
    </row>
    <row r="20" spans="1:3" x14ac:dyDescent="0.2">
      <c r="A20" s="83" t="s">
        <v>561</v>
      </c>
      <c r="B20" s="70" t="s">
        <v>536</v>
      </c>
      <c r="C20" s="159">
        <v>0</v>
      </c>
    </row>
    <row r="21" spans="1:3" x14ac:dyDescent="0.2">
      <c r="A21" s="83" t="s">
        <v>562</v>
      </c>
      <c r="B21" s="70" t="s">
        <v>537</v>
      </c>
      <c r="C21" s="159">
        <v>0</v>
      </c>
    </row>
    <row r="22" spans="1:3" x14ac:dyDescent="0.2">
      <c r="A22" s="83" t="s">
        <v>538</v>
      </c>
      <c r="B22" s="70" t="s">
        <v>539</v>
      </c>
      <c r="C22" s="159">
        <v>0</v>
      </c>
    </row>
    <row r="23" spans="1:3" x14ac:dyDescent="0.2">
      <c r="A23" s="83" t="s">
        <v>540</v>
      </c>
      <c r="B23" s="70" t="s">
        <v>541</v>
      </c>
      <c r="C23" s="159">
        <v>0</v>
      </c>
    </row>
    <row r="24" spans="1:3" x14ac:dyDescent="0.2">
      <c r="A24" s="83" t="s">
        <v>542</v>
      </c>
      <c r="B24" s="70" t="s">
        <v>543</v>
      </c>
      <c r="C24" s="159">
        <v>0</v>
      </c>
    </row>
    <row r="25" spans="1:3" x14ac:dyDescent="0.2">
      <c r="A25" s="83" t="s">
        <v>544</v>
      </c>
      <c r="B25" s="70" t="s">
        <v>545</v>
      </c>
      <c r="C25" s="159">
        <v>0</v>
      </c>
    </row>
    <row r="26" spans="1:3" x14ac:dyDescent="0.2">
      <c r="A26" s="83" t="s">
        <v>546</v>
      </c>
      <c r="B26" s="70" t="s">
        <v>547</v>
      </c>
      <c r="C26" s="159">
        <v>0</v>
      </c>
    </row>
    <row r="27" spans="1:3" x14ac:dyDescent="0.2">
      <c r="A27" s="83" t="s">
        <v>548</v>
      </c>
      <c r="B27" s="70" t="s">
        <v>549</v>
      </c>
      <c r="C27" s="159">
        <v>0</v>
      </c>
    </row>
    <row r="28" spans="1:3" x14ac:dyDescent="0.2">
      <c r="A28" s="83" t="s">
        <v>550</v>
      </c>
      <c r="B28" s="78" t="s">
        <v>551</v>
      </c>
      <c r="C28" s="159">
        <v>0</v>
      </c>
    </row>
    <row r="29" spans="1:3" x14ac:dyDescent="0.2">
      <c r="A29" s="84"/>
      <c r="B29" s="79"/>
      <c r="C29" s="80"/>
    </row>
    <row r="30" spans="1:3" x14ac:dyDescent="0.2">
      <c r="A30" s="81" t="s">
        <v>552</v>
      </c>
      <c r="B30" s="82"/>
      <c r="C30" s="160">
        <f>SUM(C31:C37)</f>
        <v>0</v>
      </c>
    </row>
    <row r="31" spans="1:3" x14ac:dyDescent="0.2">
      <c r="A31" s="83" t="s">
        <v>553</v>
      </c>
      <c r="B31" s="70" t="s">
        <v>436</v>
      </c>
      <c r="C31" s="159">
        <v>0</v>
      </c>
    </row>
    <row r="32" spans="1:3" x14ac:dyDescent="0.2">
      <c r="A32" s="83" t="s">
        <v>554</v>
      </c>
      <c r="B32" s="70" t="s">
        <v>80</v>
      </c>
      <c r="C32" s="159">
        <v>0</v>
      </c>
    </row>
    <row r="33" spans="1:3" x14ac:dyDescent="0.2">
      <c r="A33" s="83" t="s">
        <v>555</v>
      </c>
      <c r="B33" s="70" t="s">
        <v>446</v>
      </c>
      <c r="C33" s="159">
        <v>0</v>
      </c>
    </row>
    <row r="34" spans="1:3" x14ac:dyDescent="0.2">
      <c r="A34" s="83" t="s">
        <v>556</v>
      </c>
      <c r="B34" s="70" t="s">
        <v>452</v>
      </c>
      <c r="C34" s="159">
        <v>0</v>
      </c>
    </row>
    <row r="35" spans="1:3" x14ac:dyDescent="0.2">
      <c r="A35" s="83" t="s">
        <v>557</v>
      </c>
      <c r="B35" s="70" t="s">
        <v>460</v>
      </c>
      <c r="C35" s="159">
        <v>0</v>
      </c>
    </row>
    <row r="36" spans="1:3" x14ac:dyDescent="0.2">
      <c r="A36" s="83" t="s">
        <v>656</v>
      </c>
      <c r="B36" s="70" t="s">
        <v>364</v>
      </c>
      <c r="C36" s="159">
        <v>0</v>
      </c>
    </row>
    <row r="37" spans="1:3" x14ac:dyDescent="0.2">
      <c r="A37" s="83" t="s">
        <v>657</v>
      </c>
      <c r="B37" s="78" t="s">
        <v>558</v>
      </c>
      <c r="C37" s="161">
        <v>0</v>
      </c>
    </row>
    <row r="38" spans="1:3" x14ac:dyDescent="0.2">
      <c r="A38" s="71"/>
      <c r="B38" s="74"/>
      <c r="C38" s="75"/>
    </row>
    <row r="39" spans="1:3" x14ac:dyDescent="0.2">
      <c r="A39" s="76" t="s">
        <v>654</v>
      </c>
      <c r="B39" s="53"/>
      <c r="C39" s="155">
        <f>C5-C7+C30</f>
        <v>12247600.729999999</v>
      </c>
    </row>
    <row r="41" spans="1:3" x14ac:dyDescent="0.2">
      <c r="B41" s="38" t="s">
        <v>618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1"/>
  <sheetViews>
    <sheetView tabSelected="1" topLeftCell="A33" workbookViewId="0">
      <selection activeCell="C52" sqref="C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8" t="s">
        <v>661</v>
      </c>
      <c r="B1" s="204"/>
      <c r="C1" s="204"/>
      <c r="D1" s="204"/>
      <c r="E1" s="204"/>
      <c r="F1" s="204"/>
      <c r="G1" s="27" t="s">
        <v>598</v>
      </c>
      <c r="H1" s="28">
        <v>2024</v>
      </c>
    </row>
    <row r="2" spans="1:10" ht="18.95" customHeight="1" x14ac:dyDescent="0.2">
      <c r="A2" s="188" t="s">
        <v>609</v>
      </c>
      <c r="B2" s="204"/>
      <c r="C2" s="204"/>
      <c r="D2" s="204"/>
      <c r="E2" s="204"/>
      <c r="F2" s="204"/>
      <c r="G2" s="27" t="s">
        <v>599</v>
      </c>
      <c r="H2" s="28" t="s">
        <v>601</v>
      </c>
    </row>
    <row r="3" spans="1:10" ht="18.95" customHeight="1" x14ac:dyDescent="0.2">
      <c r="A3" s="205" t="s">
        <v>662</v>
      </c>
      <c r="B3" s="206"/>
      <c r="C3" s="206"/>
      <c r="D3" s="206"/>
      <c r="E3" s="206"/>
      <c r="F3" s="206"/>
      <c r="G3" s="27" t="s">
        <v>600</v>
      </c>
      <c r="H3" s="28">
        <v>1</v>
      </c>
    </row>
    <row r="4" spans="1:10" x14ac:dyDescent="0.2">
      <c r="A4" s="30" t="s">
        <v>192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484</v>
      </c>
      <c r="C7" s="32" t="s">
        <v>176</v>
      </c>
      <c r="D7" s="32" t="s">
        <v>485</v>
      </c>
      <c r="E7" s="32" t="s">
        <v>486</v>
      </c>
      <c r="F7" s="32" t="s">
        <v>175</v>
      </c>
      <c r="G7" s="32" t="s">
        <v>121</v>
      </c>
      <c r="H7" s="32" t="s">
        <v>178</v>
      </c>
      <c r="I7" s="32" t="s">
        <v>179</v>
      </c>
      <c r="J7" s="32" t="s">
        <v>180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9" t="str">
        <f>A1</f>
        <v>Sistema para el Desarrollo Integral de la Familia del Municipio de Salamanca, Guanajuato.</v>
      </c>
      <c r="C37" s="191"/>
      <c r="D37" s="34"/>
      <c r="E37" s="34"/>
      <c r="F37" s="34"/>
    </row>
    <row r="38" spans="1:6" x14ac:dyDescent="0.2">
      <c r="B38" s="192" t="s">
        <v>658</v>
      </c>
      <c r="C38" s="194"/>
      <c r="D38" s="34"/>
      <c r="E38" s="34"/>
      <c r="F38" s="34"/>
    </row>
    <row r="39" spans="1:6" x14ac:dyDescent="0.2">
      <c r="B39" s="192" t="str">
        <f>A3</f>
        <v>Correspondiente del 1 de Enero al 31 de Marzo de 2024</v>
      </c>
      <c r="C39" s="194"/>
      <c r="D39" s="34"/>
      <c r="E39" s="34"/>
      <c r="F39" s="34"/>
    </row>
    <row r="40" spans="1:6" x14ac:dyDescent="0.2">
      <c r="B40" s="139"/>
      <c r="C40" s="140"/>
      <c r="D40" s="34"/>
      <c r="E40" s="34"/>
      <c r="F40" s="34"/>
    </row>
    <row r="41" spans="1:6" x14ac:dyDescent="0.2">
      <c r="B41" s="141" t="s">
        <v>484</v>
      </c>
      <c r="C41" s="146">
        <f>H1</f>
        <v>2024</v>
      </c>
      <c r="D41" s="34"/>
      <c r="E41" s="34"/>
      <c r="F41" s="34"/>
    </row>
    <row r="42" spans="1:6" x14ac:dyDescent="0.2">
      <c r="B42" s="142" t="s">
        <v>93</v>
      </c>
      <c r="C42" s="143">
        <v>69058306.230000004</v>
      </c>
      <c r="D42" s="34"/>
      <c r="E42" s="34"/>
      <c r="F42" s="34"/>
    </row>
    <row r="43" spans="1:6" x14ac:dyDescent="0.2">
      <c r="B43" s="142" t="s">
        <v>92</v>
      </c>
      <c r="C43" s="143">
        <v>-53496596.130000003</v>
      </c>
      <c r="D43" s="34"/>
      <c r="E43" s="34"/>
      <c r="F43" s="34"/>
    </row>
    <row r="44" spans="1:6" x14ac:dyDescent="0.2">
      <c r="B44" s="142" t="s">
        <v>91</v>
      </c>
      <c r="C44" s="143">
        <v>0</v>
      </c>
      <c r="D44" s="34"/>
      <c r="E44" s="34"/>
      <c r="F44" s="34"/>
    </row>
    <row r="45" spans="1:6" x14ac:dyDescent="0.2">
      <c r="B45" s="142" t="s">
        <v>90</v>
      </c>
      <c r="C45" s="143">
        <v>0</v>
      </c>
      <c r="D45" s="34"/>
      <c r="E45" s="34"/>
      <c r="F45" s="34"/>
    </row>
    <row r="46" spans="1:6" x14ac:dyDescent="0.2">
      <c r="B46" s="142" t="s">
        <v>89</v>
      </c>
      <c r="C46" s="143">
        <v>-15561710.1</v>
      </c>
      <c r="D46" s="34"/>
      <c r="E46" s="34"/>
      <c r="F46" s="34"/>
    </row>
    <row r="47" spans="1:6" x14ac:dyDescent="0.2">
      <c r="B47" s="65"/>
      <c r="C47" s="66"/>
      <c r="D47" s="34"/>
      <c r="E47" s="34"/>
      <c r="F47" s="34"/>
    </row>
    <row r="48" spans="1:6" x14ac:dyDescent="0.2">
      <c r="B48" s="189" t="str">
        <f>A1</f>
        <v>Sistema para el Desarrollo Integral de la Familia del Municipio de Salamanca, Guanajuato.</v>
      </c>
      <c r="C48" s="191"/>
    </row>
    <row r="49" spans="2:3" x14ac:dyDescent="0.2">
      <c r="B49" s="192" t="s">
        <v>659</v>
      </c>
      <c r="C49" s="194"/>
    </row>
    <row r="50" spans="2:3" x14ac:dyDescent="0.2">
      <c r="B50" s="192" t="str">
        <f>A3</f>
        <v>Correspondiente del 1 de Enero al 31 de Marzo de 2024</v>
      </c>
      <c r="C50" s="194"/>
    </row>
    <row r="51" spans="2:3" x14ac:dyDescent="0.2">
      <c r="B51" s="139"/>
      <c r="C51" s="140"/>
    </row>
    <row r="52" spans="2:3" x14ac:dyDescent="0.2">
      <c r="B52" s="144" t="s">
        <v>484</v>
      </c>
      <c r="C52" s="146">
        <f>H1</f>
        <v>2024</v>
      </c>
    </row>
    <row r="53" spans="2:3" x14ac:dyDescent="0.2">
      <c r="B53" s="142" t="s">
        <v>88</v>
      </c>
      <c r="C53" s="145">
        <v>-69058306.230000004</v>
      </c>
    </row>
    <row r="54" spans="2:3" x14ac:dyDescent="0.2">
      <c r="B54" s="142" t="s">
        <v>87</v>
      </c>
      <c r="C54" s="145">
        <v>22081515.949999999</v>
      </c>
    </row>
    <row r="55" spans="2:3" x14ac:dyDescent="0.2">
      <c r="B55" s="142" t="s">
        <v>660</v>
      </c>
      <c r="C55" s="145">
        <v>0</v>
      </c>
    </row>
    <row r="56" spans="2:3" x14ac:dyDescent="0.2">
      <c r="B56" s="142" t="s">
        <v>86</v>
      </c>
      <c r="C56" s="145">
        <v>34622247.240000002</v>
      </c>
    </row>
    <row r="57" spans="2:3" x14ac:dyDescent="0.2">
      <c r="B57" s="142" t="s">
        <v>85</v>
      </c>
      <c r="C57" s="145">
        <v>0</v>
      </c>
    </row>
    <row r="58" spans="2:3" x14ac:dyDescent="0.2">
      <c r="B58" s="142" t="s">
        <v>84</v>
      </c>
      <c r="C58" s="145">
        <v>0</v>
      </c>
    </row>
    <row r="59" spans="2:3" x14ac:dyDescent="0.2">
      <c r="B59" s="142" t="s">
        <v>83</v>
      </c>
      <c r="C59" s="145">
        <v>12354543.039999999</v>
      </c>
    </row>
    <row r="61" spans="2:3" x14ac:dyDescent="0.2">
      <c r="B61" s="20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03" t="s">
        <v>50</v>
      </c>
      <c r="C1" s="104"/>
      <c r="D1" s="104"/>
      <c r="E1" s="105"/>
    </row>
    <row r="2" spans="1:8" ht="15" customHeight="1" x14ac:dyDescent="0.2">
      <c r="A2" s="2" t="s">
        <v>31</v>
      </c>
    </row>
    <row r="3" spans="1:8" x14ac:dyDescent="0.2">
      <c r="A3" s="1"/>
    </row>
    <row r="4" spans="1:8" s="107" customFormat="1" x14ac:dyDescent="0.2">
      <c r="A4" s="106" t="s">
        <v>33</v>
      </c>
    </row>
    <row r="5" spans="1:8" s="107" customFormat="1" ht="39.950000000000003" customHeight="1" x14ac:dyDescent="0.2">
      <c r="A5" s="207" t="s">
        <v>34</v>
      </c>
      <c r="B5" s="207"/>
      <c r="C5" s="207"/>
      <c r="D5" s="207"/>
      <c r="E5" s="207"/>
      <c r="H5" s="108"/>
    </row>
    <row r="6" spans="1:8" s="107" customFormat="1" x14ac:dyDescent="0.2">
      <c r="A6" s="109"/>
      <c r="B6" s="109"/>
      <c r="C6" s="109"/>
      <c r="D6" s="109"/>
      <c r="H6" s="108"/>
    </row>
    <row r="7" spans="1:8" s="107" customFormat="1" ht="12.75" x14ac:dyDescent="0.2">
      <c r="A7" s="108" t="s">
        <v>35</v>
      </c>
      <c r="B7" s="108"/>
      <c r="C7" s="108"/>
      <c r="D7" s="108"/>
    </row>
    <row r="8" spans="1:8" s="107" customFormat="1" x14ac:dyDescent="0.2">
      <c r="A8" s="108"/>
      <c r="B8" s="108"/>
      <c r="C8" s="108"/>
      <c r="D8" s="108"/>
    </row>
    <row r="9" spans="1:8" s="107" customFormat="1" x14ac:dyDescent="0.2">
      <c r="A9" s="42" t="s">
        <v>122</v>
      </c>
      <c r="B9" s="108"/>
      <c r="C9" s="108"/>
      <c r="D9" s="108"/>
    </row>
    <row r="10" spans="1:8" s="107" customFormat="1" ht="26.1" customHeight="1" x14ac:dyDescent="0.2">
      <c r="A10" s="110" t="s">
        <v>585</v>
      </c>
      <c r="B10" s="208" t="s">
        <v>36</v>
      </c>
      <c r="C10" s="208"/>
      <c r="D10" s="208"/>
      <c r="E10" s="208"/>
    </row>
    <row r="11" spans="1:8" s="107" customFormat="1" ht="12.95" customHeight="1" x14ac:dyDescent="0.2">
      <c r="A11" s="111" t="s">
        <v>586</v>
      </c>
      <c r="B11" s="112" t="s">
        <v>37</v>
      </c>
      <c r="C11" s="112"/>
      <c r="D11" s="112"/>
      <c r="E11" s="112"/>
    </row>
    <row r="12" spans="1:8" s="107" customFormat="1" ht="26.1" customHeight="1" x14ac:dyDescent="0.2">
      <c r="A12" s="111" t="s">
        <v>587</v>
      </c>
      <c r="B12" s="208" t="s">
        <v>38</v>
      </c>
      <c r="C12" s="208"/>
      <c r="D12" s="208"/>
      <c r="E12" s="208"/>
    </row>
    <row r="13" spans="1:8" s="107" customFormat="1" ht="26.1" customHeight="1" x14ac:dyDescent="0.2">
      <c r="A13" s="111" t="s">
        <v>588</v>
      </c>
      <c r="B13" s="208" t="s">
        <v>39</v>
      </c>
      <c r="C13" s="208"/>
      <c r="D13" s="208"/>
      <c r="E13" s="208"/>
    </row>
    <row r="14" spans="1:8" s="107" customFormat="1" ht="11.25" customHeight="1" x14ac:dyDescent="0.2">
      <c r="A14" s="113"/>
      <c r="B14" s="114"/>
      <c r="C14" s="114"/>
      <c r="D14" s="114"/>
      <c r="E14" s="114"/>
    </row>
    <row r="15" spans="1:8" s="107" customFormat="1" ht="39" customHeight="1" x14ac:dyDescent="0.2">
      <c r="A15" s="110" t="s">
        <v>589</v>
      </c>
      <c r="B15" s="112" t="s">
        <v>40</v>
      </c>
    </row>
    <row r="16" spans="1:8" s="107" customFormat="1" ht="12.95" customHeight="1" x14ac:dyDescent="0.2">
      <c r="A16" s="111" t="s">
        <v>590</v>
      </c>
    </row>
    <row r="17" spans="1:4" s="107" customFormat="1" ht="12.95" customHeight="1" x14ac:dyDescent="0.2">
      <c r="A17" s="112"/>
    </row>
    <row r="18" spans="1:4" s="107" customFormat="1" ht="12.95" customHeight="1" x14ac:dyDescent="0.2">
      <c r="A18" s="42" t="s">
        <v>94</v>
      </c>
    </row>
    <row r="19" spans="1:4" s="107" customFormat="1" ht="12.95" customHeight="1" x14ac:dyDescent="0.2">
      <c r="A19" s="115" t="s">
        <v>591</v>
      </c>
    </row>
    <row r="20" spans="1:4" s="107" customFormat="1" ht="12.95" customHeight="1" x14ac:dyDescent="0.2">
      <c r="A20" s="115" t="s">
        <v>592</v>
      </c>
    </row>
    <row r="21" spans="1:4" s="107" customFormat="1" x14ac:dyDescent="0.2">
      <c r="A21" s="108"/>
    </row>
    <row r="22" spans="1:4" s="107" customFormat="1" x14ac:dyDescent="0.2">
      <c r="A22" s="108" t="s">
        <v>513</v>
      </c>
      <c r="B22" s="108"/>
      <c r="C22" s="108"/>
      <c r="D22" s="108"/>
    </row>
    <row r="23" spans="1:4" s="107" customFormat="1" x14ac:dyDescent="0.2">
      <c r="A23" s="108" t="s">
        <v>514</v>
      </c>
      <c r="B23" s="108"/>
      <c r="C23" s="108"/>
      <c r="D23" s="108"/>
    </row>
    <row r="24" spans="1:4" s="107" customFormat="1" x14ac:dyDescent="0.2">
      <c r="A24" s="108" t="s">
        <v>515</v>
      </c>
      <c r="B24" s="108"/>
      <c r="C24" s="108"/>
      <c r="D24" s="108"/>
    </row>
    <row r="25" spans="1:4" s="107" customFormat="1" x14ac:dyDescent="0.2">
      <c r="A25" s="108" t="s">
        <v>516</v>
      </c>
      <c r="B25" s="108"/>
      <c r="C25" s="108"/>
      <c r="D25" s="108"/>
    </row>
    <row r="26" spans="1:4" s="107" customFormat="1" x14ac:dyDescent="0.2">
      <c r="A26" s="108" t="s">
        <v>517</v>
      </c>
      <c r="B26" s="108"/>
      <c r="C26" s="108"/>
      <c r="D26" s="108"/>
    </row>
    <row r="27" spans="1:4" s="107" customFormat="1" x14ac:dyDescent="0.2">
      <c r="A27" s="108"/>
      <c r="B27" s="108"/>
      <c r="C27" s="108"/>
      <c r="D27" s="108"/>
    </row>
    <row r="28" spans="1:4" s="107" customFormat="1" ht="12" x14ac:dyDescent="0.2">
      <c r="A28" s="113" t="s">
        <v>95</v>
      </c>
      <c r="B28" s="108"/>
      <c r="C28" s="108"/>
      <c r="D28" s="108"/>
    </row>
    <row r="29" spans="1:4" s="107" customFormat="1" x14ac:dyDescent="0.2">
      <c r="A29" s="108"/>
      <c r="B29" s="108"/>
      <c r="C29" s="108"/>
      <c r="D29" s="10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B23B-8502-4BFE-89C6-72B0AC1050BC}">
  <dimension ref="A1:E213"/>
  <sheetViews>
    <sheetView topLeftCell="A185" workbookViewId="0">
      <selection activeCell="B207" sqref="B207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3" width="15.5703125" style="20" customWidth="1"/>
    <col min="4" max="4" width="15.5703125" style="183" customWidth="1"/>
    <col min="5" max="5" width="42.85546875" style="20" customWidth="1"/>
    <col min="6" max="16384" width="9.140625" style="20"/>
  </cols>
  <sheetData>
    <row r="1" spans="1:5" s="26" customFormat="1" ht="18.95" customHeight="1" x14ac:dyDescent="0.25">
      <c r="A1" s="185" t="s">
        <v>661</v>
      </c>
      <c r="B1" s="185"/>
      <c r="C1" s="185"/>
      <c r="D1" s="162" t="s">
        <v>598</v>
      </c>
      <c r="E1" s="25">
        <v>2024</v>
      </c>
    </row>
    <row r="2" spans="1:5" s="16" customFormat="1" ht="18.95" customHeight="1" x14ac:dyDescent="0.25">
      <c r="A2" s="185" t="s">
        <v>603</v>
      </c>
      <c r="B2" s="185"/>
      <c r="C2" s="185"/>
      <c r="D2" s="162" t="s">
        <v>599</v>
      </c>
      <c r="E2" s="25" t="s">
        <v>601</v>
      </c>
    </row>
    <row r="3" spans="1:5" s="16" customFormat="1" ht="18.95" customHeight="1" x14ac:dyDescent="0.25">
      <c r="A3" s="185" t="s">
        <v>662</v>
      </c>
      <c r="B3" s="185"/>
      <c r="C3" s="185"/>
      <c r="D3" s="162" t="s">
        <v>600</v>
      </c>
      <c r="E3" s="25">
        <v>1</v>
      </c>
    </row>
    <row r="4" spans="1:5" x14ac:dyDescent="0.2">
      <c r="A4" s="18" t="s">
        <v>192</v>
      </c>
      <c r="B4" s="19"/>
      <c r="C4" s="19"/>
      <c r="D4" s="163"/>
      <c r="E4" s="19"/>
    </row>
    <row r="6" spans="1:5" x14ac:dyDescent="0.2">
      <c r="A6" s="164" t="s">
        <v>683</v>
      </c>
      <c r="B6" s="45"/>
      <c r="C6" s="45"/>
      <c r="D6" s="16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148" t="s">
        <v>354</v>
      </c>
      <c r="E7" s="147" t="s">
        <v>663</v>
      </c>
    </row>
    <row r="8" spans="1:5" customFormat="1" ht="11.25" customHeight="1" x14ac:dyDescent="0.25">
      <c r="A8" s="166">
        <v>4000</v>
      </c>
      <c r="B8" s="167" t="s">
        <v>684</v>
      </c>
      <c r="C8" s="168">
        <v>15561710.1</v>
      </c>
      <c r="D8" s="169">
        <v>1</v>
      </c>
      <c r="E8" s="170"/>
    </row>
    <row r="9" spans="1:5" s="176" customFormat="1" x14ac:dyDescent="0.2">
      <c r="A9" s="171">
        <v>4100</v>
      </c>
      <c r="B9" s="172" t="s">
        <v>301</v>
      </c>
      <c r="C9" s="173">
        <f>SUM(C10+C20+C26+C29+C35+C38+C47)</f>
        <v>1088346.69</v>
      </c>
      <c r="D9" s="174">
        <f>+C9/$C$8</f>
        <v>6.9937473645650297E-2</v>
      </c>
      <c r="E9" s="175"/>
    </row>
    <row r="10" spans="1:5" s="176" customFormat="1" x14ac:dyDescent="0.2">
      <c r="A10" s="171">
        <v>4110</v>
      </c>
      <c r="B10" s="172" t="s">
        <v>302</v>
      </c>
      <c r="C10" s="173">
        <f>SUM(C11:C19)</f>
        <v>0</v>
      </c>
      <c r="D10" s="174">
        <f t="shared" ref="D10:D73" si="0">+C10/$C$8</f>
        <v>0</v>
      </c>
      <c r="E10" s="175"/>
    </row>
    <row r="11" spans="1:5" x14ac:dyDescent="0.2">
      <c r="A11" s="48">
        <v>4111</v>
      </c>
      <c r="B11" s="49" t="s">
        <v>303</v>
      </c>
      <c r="C11" s="52">
        <v>0</v>
      </c>
      <c r="D11" s="177">
        <f t="shared" si="0"/>
        <v>0</v>
      </c>
      <c r="E11" s="47"/>
    </row>
    <row r="12" spans="1:5" x14ac:dyDescent="0.2">
      <c r="A12" s="48">
        <v>4112</v>
      </c>
      <c r="B12" s="49" t="s">
        <v>304</v>
      </c>
      <c r="C12" s="52">
        <v>0</v>
      </c>
      <c r="D12" s="177">
        <f t="shared" si="0"/>
        <v>0</v>
      </c>
      <c r="E12" s="47"/>
    </row>
    <row r="13" spans="1:5" x14ac:dyDescent="0.2">
      <c r="A13" s="48">
        <v>4113</v>
      </c>
      <c r="B13" s="49" t="s">
        <v>305</v>
      </c>
      <c r="C13" s="52">
        <v>0</v>
      </c>
      <c r="D13" s="177">
        <f t="shared" si="0"/>
        <v>0</v>
      </c>
      <c r="E13" s="47"/>
    </row>
    <row r="14" spans="1:5" x14ac:dyDescent="0.2">
      <c r="A14" s="48">
        <v>4114</v>
      </c>
      <c r="B14" s="49" t="s">
        <v>306</v>
      </c>
      <c r="C14" s="52">
        <v>0</v>
      </c>
      <c r="D14" s="177">
        <f t="shared" si="0"/>
        <v>0</v>
      </c>
      <c r="E14" s="47"/>
    </row>
    <row r="15" spans="1:5" x14ac:dyDescent="0.2">
      <c r="A15" s="48">
        <v>4115</v>
      </c>
      <c r="B15" s="49" t="s">
        <v>307</v>
      </c>
      <c r="C15" s="52">
        <v>0</v>
      </c>
      <c r="D15" s="177">
        <f t="shared" si="0"/>
        <v>0</v>
      </c>
      <c r="E15" s="47"/>
    </row>
    <row r="16" spans="1:5" x14ac:dyDescent="0.2">
      <c r="A16" s="48">
        <v>4116</v>
      </c>
      <c r="B16" s="49" t="s">
        <v>308</v>
      </c>
      <c r="C16" s="52">
        <v>0</v>
      </c>
      <c r="D16" s="177">
        <f t="shared" si="0"/>
        <v>0</v>
      </c>
      <c r="E16" s="47"/>
    </row>
    <row r="17" spans="1:5" x14ac:dyDescent="0.2">
      <c r="A17" s="48">
        <v>4117</v>
      </c>
      <c r="B17" s="49" t="s">
        <v>309</v>
      </c>
      <c r="C17" s="52">
        <v>0</v>
      </c>
      <c r="D17" s="177">
        <f t="shared" si="0"/>
        <v>0</v>
      </c>
      <c r="E17" s="47"/>
    </row>
    <row r="18" spans="1:5" ht="22.5" x14ac:dyDescent="0.2">
      <c r="A18" s="48">
        <v>4118</v>
      </c>
      <c r="B18" s="50" t="s">
        <v>487</v>
      </c>
      <c r="C18" s="52">
        <v>0</v>
      </c>
      <c r="D18" s="177">
        <f t="shared" si="0"/>
        <v>0</v>
      </c>
      <c r="E18" s="47"/>
    </row>
    <row r="19" spans="1:5" x14ac:dyDescent="0.2">
      <c r="A19" s="48">
        <v>4119</v>
      </c>
      <c r="B19" s="49" t="s">
        <v>310</v>
      </c>
      <c r="C19" s="52">
        <v>0</v>
      </c>
      <c r="D19" s="177">
        <f t="shared" si="0"/>
        <v>0</v>
      </c>
      <c r="E19" s="47"/>
    </row>
    <row r="20" spans="1:5" s="176" customFormat="1" x14ac:dyDescent="0.2">
      <c r="A20" s="171">
        <v>4120</v>
      </c>
      <c r="B20" s="172" t="s">
        <v>311</v>
      </c>
      <c r="C20" s="173">
        <f>SUM(C21:C25)</f>
        <v>0</v>
      </c>
      <c r="D20" s="174">
        <f t="shared" si="0"/>
        <v>0</v>
      </c>
      <c r="E20" s="175"/>
    </row>
    <row r="21" spans="1:5" x14ac:dyDescent="0.2">
      <c r="A21" s="48">
        <v>4121</v>
      </c>
      <c r="B21" s="49" t="s">
        <v>312</v>
      </c>
      <c r="C21" s="52">
        <v>0</v>
      </c>
      <c r="D21" s="177">
        <f t="shared" si="0"/>
        <v>0</v>
      </c>
      <c r="E21" s="47"/>
    </row>
    <row r="22" spans="1:5" x14ac:dyDescent="0.2">
      <c r="A22" s="48">
        <v>4122</v>
      </c>
      <c r="B22" s="49" t="s">
        <v>488</v>
      </c>
      <c r="C22" s="52">
        <v>0</v>
      </c>
      <c r="D22" s="177">
        <f t="shared" si="0"/>
        <v>0</v>
      </c>
      <c r="E22" s="47"/>
    </row>
    <row r="23" spans="1:5" x14ac:dyDescent="0.2">
      <c r="A23" s="48">
        <v>4123</v>
      </c>
      <c r="B23" s="49" t="s">
        <v>313</v>
      </c>
      <c r="C23" s="52">
        <v>0</v>
      </c>
      <c r="D23" s="177">
        <f t="shared" si="0"/>
        <v>0</v>
      </c>
      <c r="E23" s="47"/>
    </row>
    <row r="24" spans="1:5" x14ac:dyDescent="0.2">
      <c r="A24" s="48">
        <v>4124</v>
      </c>
      <c r="B24" s="49" t="s">
        <v>314</v>
      </c>
      <c r="C24" s="52">
        <v>0</v>
      </c>
      <c r="D24" s="177">
        <f t="shared" si="0"/>
        <v>0</v>
      </c>
      <c r="E24" s="47"/>
    </row>
    <row r="25" spans="1:5" x14ac:dyDescent="0.2">
      <c r="A25" s="48">
        <v>4129</v>
      </c>
      <c r="B25" s="49" t="s">
        <v>315</v>
      </c>
      <c r="C25" s="52">
        <v>0</v>
      </c>
      <c r="D25" s="177">
        <f t="shared" si="0"/>
        <v>0</v>
      </c>
      <c r="E25" s="47"/>
    </row>
    <row r="26" spans="1:5" s="176" customFormat="1" x14ac:dyDescent="0.2">
      <c r="A26" s="171">
        <v>4130</v>
      </c>
      <c r="B26" s="172" t="s">
        <v>316</v>
      </c>
      <c r="C26" s="173">
        <f>SUM(C27:C28)</f>
        <v>0</v>
      </c>
      <c r="D26" s="174">
        <f t="shared" si="0"/>
        <v>0</v>
      </c>
      <c r="E26" s="175"/>
    </row>
    <row r="27" spans="1:5" x14ac:dyDescent="0.2">
      <c r="A27" s="48">
        <v>4131</v>
      </c>
      <c r="B27" s="49" t="s">
        <v>317</v>
      </c>
      <c r="C27" s="52">
        <v>0</v>
      </c>
      <c r="D27" s="177">
        <f t="shared" si="0"/>
        <v>0</v>
      </c>
      <c r="E27" s="47"/>
    </row>
    <row r="28" spans="1:5" ht="22.5" x14ac:dyDescent="0.2">
      <c r="A28" s="48">
        <v>4132</v>
      </c>
      <c r="B28" s="50" t="s">
        <v>489</v>
      </c>
      <c r="C28" s="52">
        <v>0</v>
      </c>
      <c r="D28" s="177">
        <f t="shared" si="0"/>
        <v>0</v>
      </c>
      <c r="E28" s="47"/>
    </row>
    <row r="29" spans="1:5" s="176" customFormat="1" x14ac:dyDescent="0.2">
      <c r="A29" s="171">
        <v>4140</v>
      </c>
      <c r="B29" s="172" t="s">
        <v>318</v>
      </c>
      <c r="C29" s="173">
        <f>SUM(C30:C34)</f>
        <v>0</v>
      </c>
      <c r="D29" s="174">
        <f t="shared" si="0"/>
        <v>0</v>
      </c>
      <c r="E29" s="175"/>
    </row>
    <row r="30" spans="1:5" x14ac:dyDescent="0.2">
      <c r="A30" s="48">
        <v>4141</v>
      </c>
      <c r="B30" s="49" t="s">
        <v>319</v>
      </c>
      <c r="C30" s="52">
        <v>0</v>
      </c>
      <c r="D30" s="177">
        <f t="shared" si="0"/>
        <v>0</v>
      </c>
      <c r="E30" s="47"/>
    </row>
    <row r="31" spans="1:5" x14ac:dyDescent="0.2">
      <c r="A31" s="48">
        <v>4143</v>
      </c>
      <c r="B31" s="49" t="s">
        <v>320</v>
      </c>
      <c r="C31" s="52">
        <v>0</v>
      </c>
      <c r="D31" s="177">
        <f t="shared" si="0"/>
        <v>0</v>
      </c>
      <c r="E31" s="47"/>
    </row>
    <row r="32" spans="1:5" x14ac:dyDescent="0.2">
      <c r="A32" s="48">
        <v>4144</v>
      </c>
      <c r="B32" s="49" t="s">
        <v>321</v>
      </c>
      <c r="C32" s="52">
        <v>0</v>
      </c>
      <c r="D32" s="177">
        <f t="shared" si="0"/>
        <v>0</v>
      </c>
      <c r="E32" s="47"/>
    </row>
    <row r="33" spans="1:5" ht="22.5" x14ac:dyDescent="0.2">
      <c r="A33" s="48">
        <v>4145</v>
      </c>
      <c r="B33" s="50" t="s">
        <v>490</v>
      </c>
      <c r="C33" s="52">
        <v>0</v>
      </c>
      <c r="D33" s="177">
        <f t="shared" si="0"/>
        <v>0</v>
      </c>
      <c r="E33" s="47"/>
    </row>
    <row r="34" spans="1:5" x14ac:dyDescent="0.2">
      <c r="A34" s="48">
        <v>4149</v>
      </c>
      <c r="B34" s="49" t="s">
        <v>322</v>
      </c>
      <c r="C34" s="52">
        <v>0</v>
      </c>
      <c r="D34" s="177">
        <f t="shared" si="0"/>
        <v>0</v>
      </c>
      <c r="E34" s="47"/>
    </row>
    <row r="35" spans="1:5" s="176" customFormat="1" x14ac:dyDescent="0.2">
      <c r="A35" s="171">
        <v>4150</v>
      </c>
      <c r="B35" s="172" t="s">
        <v>491</v>
      </c>
      <c r="C35" s="173">
        <f>SUM(C36:C37)</f>
        <v>59754.35</v>
      </c>
      <c r="D35" s="174">
        <f t="shared" si="0"/>
        <v>3.8398318447019522E-3</v>
      </c>
      <c r="E35" s="175"/>
    </row>
    <row r="36" spans="1:5" x14ac:dyDescent="0.2">
      <c r="A36" s="48">
        <v>4151</v>
      </c>
      <c r="B36" s="49" t="s">
        <v>491</v>
      </c>
      <c r="C36" s="52">
        <v>59754.35</v>
      </c>
      <c r="D36" s="177">
        <f t="shared" si="0"/>
        <v>3.8398318447019522E-3</v>
      </c>
      <c r="E36" s="47"/>
    </row>
    <row r="37" spans="1:5" ht="22.5" x14ac:dyDescent="0.2">
      <c r="A37" s="48">
        <v>4154</v>
      </c>
      <c r="B37" s="50" t="s">
        <v>492</v>
      </c>
      <c r="C37" s="52">
        <v>0</v>
      </c>
      <c r="D37" s="177">
        <f t="shared" si="0"/>
        <v>0</v>
      </c>
      <c r="E37" s="47"/>
    </row>
    <row r="38" spans="1:5" s="176" customFormat="1" x14ac:dyDescent="0.2">
      <c r="A38" s="171">
        <v>4160</v>
      </c>
      <c r="B38" s="172" t="s">
        <v>493</v>
      </c>
      <c r="C38" s="173">
        <f>SUM(C39:C46)</f>
        <v>0</v>
      </c>
      <c r="D38" s="174">
        <f t="shared" si="0"/>
        <v>0</v>
      </c>
      <c r="E38" s="175"/>
    </row>
    <row r="39" spans="1:5" x14ac:dyDescent="0.2">
      <c r="A39" s="48">
        <v>4161</v>
      </c>
      <c r="B39" s="49" t="s">
        <v>323</v>
      </c>
      <c r="C39" s="52">
        <v>0</v>
      </c>
      <c r="D39" s="177">
        <f t="shared" si="0"/>
        <v>0</v>
      </c>
      <c r="E39" s="47"/>
    </row>
    <row r="40" spans="1:5" x14ac:dyDescent="0.2">
      <c r="A40" s="48">
        <v>4162</v>
      </c>
      <c r="B40" s="49" t="s">
        <v>324</v>
      </c>
      <c r="C40" s="52">
        <v>0</v>
      </c>
      <c r="D40" s="177">
        <f t="shared" si="0"/>
        <v>0</v>
      </c>
      <c r="E40" s="47"/>
    </row>
    <row r="41" spans="1:5" x14ac:dyDescent="0.2">
      <c r="A41" s="48">
        <v>4163</v>
      </c>
      <c r="B41" s="49" t="s">
        <v>325</v>
      </c>
      <c r="C41" s="52">
        <v>0</v>
      </c>
      <c r="D41" s="177">
        <f t="shared" si="0"/>
        <v>0</v>
      </c>
      <c r="E41" s="175"/>
    </row>
    <row r="42" spans="1:5" x14ac:dyDescent="0.2">
      <c r="A42" s="48">
        <v>4164</v>
      </c>
      <c r="B42" s="49" t="s">
        <v>326</v>
      </c>
      <c r="C42" s="52">
        <v>0</v>
      </c>
      <c r="D42" s="177">
        <f t="shared" si="0"/>
        <v>0</v>
      </c>
      <c r="E42" s="47"/>
    </row>
    <row r="43" spans="1:5" x14ac:dyDescent="0.2">
      <c r="A43" s="48">
        <v>4165</v>
      </c>
      <c r="B43" s="49" t="s">
        <v>327</v>
      </c>
      <c r="C43" s="52">
        <v>0</v>
      </c>
      <c r="D43" s="177">
        <f t="shared" si="0"/>
        <v>0</v>
      </c>
      <c r="E43" s="47"/>
    </row>
    <row r="44" spans="1:5" ht="22.5" x14ac:dyDescent="0.2">
      <c r="A44" s="48">
        <v>4166</v>
      </c>
      <c r="B44" s="50" t="s">
        <v>494</v>
      </c>
      <c r="C44" s="52">
        <v>0</v>
      </c>
      <c r="D44" s="177">
        <f t="shared" si="0"/>
        <v>0</v>
      </c>
      <c r="E44" s="47"/>
    </row>
    <row r="45" spans="1:5" x14ac:dyDescent="0.2">
      <c r="A45" s="48">
        <v>4168</v>
      </c>
      <c r="B45" s="49" t="s">
        <v>328</v>
      </c>
      <c r="C45" s="52">
        <v>0</v>
      </c>
      <c r="D45" s="177">
        <f t="shared" si="0"/>
        <v>0</v>
      </c>
      <c r="E45" s="47"/>
    </row>
    <row r="46" spans="1:5" x14ac:dyDescent="0.2">
      <c r="A46" s="48">
        <v>4169</v>
      </c>
      <c r="B46" s="49" t="s">
        <v>329</v>
      </c>
      <c r="C46" s="52">
        <v>0</v>
      </c>
      <c r="D46" s="177">
        <f t="shared" si="0"/>
        <v>0</v>
      </c>
      <c r="E46" s="47"/>
    </row>
    <row r="47" spans="1:5" s="176" customFormat="1" x14ac:dyDescent="0.2">
      <c r="A47" s="171">
        <v>4170</v>
      </c>
      <c r="B47" s="172" t="s">
        <v>593</v>
      </c>
      <c r="C47" s="173">
        <f>SUM(C48:C55)</f>
        <v>1028592.34</v>
      </c>
      <c r="D47" s="174">
        <f t="shared" si="0"/>
        <v>6.6097641800948348E-2</v>
      </c>
      <c r="E47" s="175"/>
    </row>
    <row r="48" spans="1:5" x14ac:dyDescent="0.2">
      <c r="A48" s="48">
        <v>4171</v>
      </c>
      <c r="B48" s="49" t="s">
        <v>495</v>
      </c>
      <c r="C48" s="52">
        <v>0</v>
      </c>
      <c r="D48" s="177">
        <f t="shared" si="0"/>
        <v>0</v>
      </c>
      <c r="E48" s="47"/>
    </row>
    <row r="49" spans="1:5" x14ac:dyDescent="0.2">
      <c r="A49" s="48">
        <v>4172</v>
      </c>
      <c r="B49" s="49" t="s">
        <v>496</v>
      </c>
      <c r="C49" s="52">
        <v>0</v>
      </c>
      <c r="D49" s="177">
        <f t="shared" si="0"/>
        <v>0</v>
      </c>
      <c r="E49" s="47"/>
    </row>
    <row r="50" spans="1:5" ht="22.5" x14ac:dyDescent="0.2">
      <c r="A50" s="48">
        <v>4173</v>
      </c>
      <c r="B50" s="50" t="s">
        <v>497</v>
      </c>
      <c r="C50" s="52">
        <v>1028592.34</v>
      </c>
      <c r="D50" s="177">
        <f t="shared" si="0"/>
        <v>6.6097641800948348E-2</v>
      </c>
      <c r="E50" s="47"/>
    </row>
    <row r="51" spans="1:5" ht="22.5" x14ac:dyDescent="0.2">
      <c r="A51" s="48">
        <v>4174</v>
      </c>
      <c r="B51" s="50" t="s">
        <v>498</v>
      </c>
      <c r="C51" s="52">
        <v>0</v>
      </c>
      <c r="D51" s="177">
        <f t="shared" si="0"/>
        <v>0</v>
      </c>
      <c r="E51" s="47"/>
    </row>
    <row r="52" spans="1:5" ht="22.5" x14ac:dyDescent="0.2">
      <c r="A52" s="48">
        <v>4175</v>
      </c>
      <c r="B52" s="50" t="s">
        <v>499</v>
      </c>
      <c r="C52" s="52">
        <v>0</v>
      </c>
      <c r="D52" s="177">
        <f t="shared" si="0"/>
        <v>0</v>
      </c>
      <c r="E52" s="47"/>
    </row>
    <row r="53" spans="1:5" ht="22.5" x14ac:dyDescent="0.2">
      <c r="A53" s="48">
        <v>4176</v>
      </c>
      <c r="B53" s="50" t="s">
        <v>500</v>
      </c>
      <c r="C53" s="52">
        <v>0</v>
      </c>
      <c r="D53" s="177">
        <f t="shared" si="0"/>
        <v>0</v>
      </c>
      <c r="E53" s="47"/>
    </row>
    <row r="54" spans="1:5" ht="22.5" x14ac:dyDescent="0.2">
      <c r="A54" s="48">
        <v>4177</v>
      </c>
      <c r="B54" s="50" t="s">
        <v>501</v>
      </c>
      <c r="C54" s="52">
        <v>0</v>
      </c>
      <c r="D54" s="177">
        <f t="shared" si="0"/>
        <v>0</v>
      </c>
      <c r="E54" s="47"/>
    </row>
    <row r="55" spans="1:5" ht="22.5" x14ac:dyDescent="0.2">
      <c r="A55" s="48">
        <v>4178</v>
      </c>
      <c r="B55" s="50" t="s">
        <v>502</v>
      </c>
      <c r="C55" s="52">
        <v>0</v>
      </c>
      <c r="D55" s="177">
        <f t="shared" si="0"/>
        <v>0</v>
      </c>
      <c r="E55" s="47"/>
    </row>
    <row r="56" spans="1:5" s="176" customFormat="1" ht="45" x14ac:dyDescent="0.2">
      <c r="A56" s="171">
        <v>4200</v>
      </c>
      <c r="B56" s="178" t="s">
        <v>503</v>
      </c>
      <c r="C56" s="173">
        <f>+C57+C63</f>
        <v>13870068.41</v>
      </c>
      <c r="D56" s="174">
        <f t="shared" si="0"/>
        <v>0.89129461485084471</v>
      </c>
      <c r="E56" s="179" t="s">
        <v>685</v>
      </c>
    </row>
    <row r="57" spans="1:5" s="176" customFormat="1" ht="22.5" x14ac:dyDescent="0.2">
      <c r="A57" s="171">
        <v>4210</v>
      </c>
      <c r="B57" s="178" t="s">
        <v>504</v>
      </c>
      <c r="C57" s="173">
        <f>SUM(C58:C62)</f>
        <v>0</v>
      </c>
      <c r="D57" s="174">
        <f t="shared" si="0"/>
        <v>0</v>
      </c>
      <c r="E57" s="175"/>
    </row>
    <row r="58" spans="1:5" x14ac:dyDescent="0.2">
      <c r="A58" s="48">
        <v>4211</v>
      </c>
      <c r="B58" s="49" t="s">
        <v>330</v>
      </c>
      <c r="C58" s="52">
        <v>0</v>
      </c>
      <c r="D58" s="177">
        <f t="shared" si="0"/>
        <v>0</v>
      </c>
      <c r="E58" s="47"/>
    </row>
    <row r="59" spans="1:5" x14ac:dyDescent="0.2">
      <c r="A59" s="48">
        <v>4212</v>
      </c>
      <c r="B59" s="49" t="s">
        <v>331</v>
      </c>
      <c r="C59" s="52">
        <v>0</v>
      </c>
      <c r="D59" s="177">
        <f t="shared" si="0"/>
        <v>0</v>
      </c>
      <c r="E59" s="47"/>
    </row>
    <row r="60" spans="1:5" x14ac:dyDescent="0.2">
      <c r="A60" s="48">
        <v>4213</v>
      </c>
      <c r="B60" s="49" t="s">
        <v>332</v>
      </c>
      <c r="C60" s="52">
        <v>0</v>
      </c>
      <c r="D60" s="177">
        <f t="shared" si="0"/>
        <v>0</v>
      </c>
      <c r="E60" s="47"/>
    </row>
    <row r="61" spans="1:5" x14ac:dyDescent="0.2">
      <c r="A61" s="48">
        <v>4214</v>
      </c>
      <c r="B61" s="49" t="s">
        <v>505</v>
      </c>
      <c r="C61" s="52">
        <v>0</v>
      </c>
      <c r="D61" s="177">
        <f t="shared" si="0"/>
        <v>0</v>
      </c>
      <c r="E61" s="47"/>
    </row>
    <row r="62" spans="1:5" x14ac:dyDescent="0.2">
      <c r="A62" s="48">
        <v>4215</v>
      </c>
      <c r="B62" s="49" t="s">
        <v>506</v>
      </c>
      <c r="C62" s="52">
        <v>0</v>
      </c>
      <c r="D62" s="177">
        <f t="shared" si="0"/>
        <v>0</v>
      </c>
      <c r="E62" s="47"/>
    </row>
    <row r="63" spans="1:5" s="176" customFormat="1" ht="45" x14ac:dyDescent="0.2">
      <c r="A63" s="171">
        <v>4220</v>
      </c>
      <c r="B63" s="172" t="s">
        <v>333</v>
      </c>
      <c r="C63" s="173">
        <f>SUM(C64:C67)</f>
        <v>13870068.41</v>
      </c>
      <c r="D63" s="174">
        <f t="shared" si="0"/>
        <v>0.89129461485084471</v>
      </c>
      <c r="E63" s="179" t="s">
        <v>685</v>
      </c>
    </row>
    <row r="64" spans="1:5" ht="45" x14ac:dyDescent="0.2">
      <c r="A64" s="48">
        <v>4221</v>
      </c>
      <c r="B64" s="49" t="s">
        <v>334</v>
      </c>
      <c r="C64" s="52">
        <v>13870068.41</v>
      </c>
      <c r="D64" s="177">
        <f t="shared" si="0"/>
        <v>0.89129461485084471</v>
      </c>
      <c r="E64" s="180" t="s">
        <v>685</v>
      </c>
    </row>
    <row r="65" spans="1:5" x14ac:dyDescent="0.2">
      <c r="A65" s="48">
        <v>4223</v>
      </c>
      <c r="B65" s="49" t="s">
        <v>335</v>
      </c>
      <c r="C65" s="52">
        <v>0</v>
      </c>
      <c r="D65" s="177">
        <f t="shared" si="0"/>
        <v>0</v>
      </c>
      <c r="E65" s="47"/>
    </row>
    <row r="66" spans="1:5" x14ac:dyDescent="0.2">
      <c r="A66" s="48">
        <v>4225</v>
      </c>
      <c r="B66" s="49" t="s">
        <v>337</v>
      </c>
      <c r="C66" s="52">
        <v>0</v>
      </c>
      <c r="D66" s="177">
        <f t="shared" si="0"/>
        <v>0</v>
      </c>
      <c r="E66" s="47"/>
    </row>
    <row r="67" spans="1:5" x14ac:dyDescent="0.2">
      <c r="A67" s="48">
        <v>4227</v>
      </c>
      <c r="B67" s="49" t="s">
        <v>507</v>
      </c>
      <c r="C67" s="52">
        <v>0</v>
      </c>
      <c r="D67" s="177">
        <f t="shared" si="0"/>
        <v>0</v>
      </c>
      <c r="E67" s="47"/>
    </row>
    <row r="68" spans="1:5" s="176" customFormat="1" x14ac:dyDescent="0.2">
      <c r="A68" s="181">
        <v>4300</v>
      </c>
      <c r="B68" s="172" t="s">
        <v>338</v>
      </c>
      <c r="C68" s="173">
        <f>C69+C72+C78+C80+C82</f>
        <v>603295</v>
      </c>
      <c r="D68" s="174">
        <f t="shared" si="0"/>
        <v>3.8767911503505004E-2</v>
      </c>
      <c r="E68" s="172"/>
    </row>
    <row r="69" spans="1:5" s="176" customFormat="1" x14ac:dyDescent="0.2">
      <c r="A69" s="181">
        <v>4310</v>
      </c>
      <c r="B69" s="172" t="s">
        <v>339</v>
      </c>
      <c r="C69" s="173">
        <f>SUM(C70:C71)</f>
        <v>0</v>
      </c>
      <c r="D69" s="177">
        <f t="shared" si="0"/>
        <v>0</v>
      </c>
      <c r="E69" s="172"/>
    </row>
    <row r="70" spans="1:5" x14ac:dyDescent="0.2">
      <c r="A70" s="51">
        <v>4311</v>
      </c>
      <c r="B70" s="49" t="s">
        <v>508</v>
      </c>
      <c r="C70" s="52">
        <v>0</v>
      </c>
      <c r="D70" s="177">
        <f t="shared" si="0"/>
        <v>0</v>
      </c>
      <c r="E70" s="49"/>
    </row>
    <row r="71" spans="1:5" x14ac:dyDescent="0.2">
      <c r="A71" s="51">
        <v>4319</v>
      </c>
      <c r="B71" s="49" t="s">
        <v>340</v>
      </c>
      <c r="C71" s="52">
        <v>0</v>
      </c>
      <c r="D71" s="177">
        <f t="shared" si="0"/>
        <v>0</v>
      </c>
      <c r="E71" s="49"/>
    </row>
    <row r="72" spans="1:5" s="176" customFormat="1" x14ac:dyDescent="0.2">
      <c r="A72" s="181">
        <v>4320</v>
      </c>
      <c r="B72" s="172" t="s">
        <v>341</v>
      </c>
      <c r="C72" s="173">
        <f>SUM(C73:C77)</f>
        <v>0</v>
      </c>
      <c r="D72" s="174">
        <f t="shared" si="0"/>
        <v>0</v>
      </c>
      <c r="E72" s="172"/>
    </row>
    <row r="73" spans="1:5" x14ac:dyDescent="0.2">
      <c r="A73" s="51">
        <v>4321</v>
      </c>
      <c r="B73" s="49" t="s">
        <v>342</v>
      </c>
      <c r="C73" s="52">
        <v>0</v>
      </c>
      <c r="D73" s="177">
        <f t="shared" si="0"/>
        <v>0</v>
      </c>
      <c r="E73" s="49"/>
    </row>
    <row r="74" spans="1:5" x14ac:dyDescent="0.2">
      <c r="A74" s="51">
        <v>4322</v>
      </c>
      <c r="B74" s="49" t="s">
        <v>343</v>
      </c>
      <c r="C74" s="52">
        <v>0</v>
      </c>
      <c r="D74" s="177">
        <f t="shared" ref="D74:D89" si="1">+C74/$C$8</f>
        <v>0</v>
      </c>
      <c r="E74" s="49"/>
    </row>
    <row r="75" spans="1:5" x14ac:dyDescent="0.2">
      <c r="A75" s="51">
        <v>4323</v>
      </c>
      <c r="B75" s="49" t="s">
        <v>344</v>
      </c>
      <c r="C75" s="52">
        <v>0</v>
      </c>
      <c r="D75" s="177">
        <f t="shared" si="1"/>
        <v>0</v>
      </c>
      <c r="E75" s="49"/>
    </row>
    <row r="76" spans="1:5" x14ac:dyDescent="0.2">
      <c r="A76" s="51">
        <v>4324</v>
      </c>
      <c r="B76" s="49" t="s">
        <v>345</v>
      </c>
      <c r="C76" s="52">
        <v>0</v>
      </c>
      <c r="D76" s="177">
        <f t="shared" si="1"/>
        <v>0</v>
      </c>
      <c r="E76" s="49"/>
    </row>
    <row r="77" spans="1:5" x14ac:dyDescent="0.2">
      <c r="A77" s="51">
        <v>4325</v>
      </c>
      <c r="B77" s="49" t="s">
        <v>346</v>
      </c>
      <c r="C77" s="52">
        <v>0</v>
      </c>
      <c r="D77" s="177">
        <f t="shared" si="1"/>
        <v>0</v>
      </c>
      <c r="E77" s="49"/>
    </row>
    <row r="78" spans="1:5" s="176" customFormat="1" x14ac:dyDescent="0.2">
      <c r="A78" s="181">
        <v>4330</v>
      </c>
      <c r="B78" s="172" t="s">
        <v>347</v>
      </c>
      <c r="C78" s="173">
        <f>SUM(C79)</f>
        <v>0</v>
      </c>
      <c r="D78" s="174">
        <f t="shared" si="1"/>
        <v>0</v>
      </c>
      <c r="E78" s="172"/>
    </row>
    <row r="79" spans="1:5" x14ac:dyDescent="0.2">
      <c r="A79" s="51">
        <v>4331</v>
      </c>
      <c r="B79" s="49" t="s">
        <v>347</v>
      </c>
      <c r="C79" s="52">
        <v>0</v>
      </c>
      <c r="D79" s="177">
        <f t="shared" si="1"/>
        <v>0</v>
      </c>
      <c r="E79" s="49"/>
    </row>
    <row r="80" spans="1:5" s="176" customFormat="1" x14ac:dyDescent="0.2">
      <c r="A80" s="181">
        <v>4340</v>
      </c>
      <c r="B80" s="172" t="s">
        <v>348</v>
      </c>
      <c r="C80" s="173">
        <f>SUM(C81)</f>
        <v>0</v>
      </c>
      <c r="D80" s="174">
        <f t="shared" si="1"/>
        <v>0</v>
      </c>
      <c r="E80" s="172"/>
    </row>
    <row r="81" spans="1:5" x14ac:dyDescent="0.2">
      <c r="A81" s="51">
        <v>4341</v>
      </c>
      <c r="B81" s="49" t="s">
        <v>348</v>
      </c>
      <c r="C81" s="52">
        <v>0</v>
      </c>
      <c r="D81" s="177">
        <f t="shared" si="1"/>
        <v>0</v>
      </c>
      <c r="E81" s="49"/>
    </row>
    <row r="82" spans="1:5" s="176" customFormat="1" x14ac:dyDescent="0.2">
      <c r="A82" s="181">
        <v>4390</v>
      </c>
      <c r="B82" s="172" t="s">
        <v>349</v>
      </c>
      <c r="C82" s="173">
        <f>SUM(C83:C89)</f>
        <v>603295</v>
      </c>
      <c r="D82" s="174">
        <f t="shared" si="1"/>
        <v>3.8767911503505004E-2</v>
      </c>
      <c r="E82" s="172"/>
    </row>
    <row r="83" spans="1:5" x14ac:dyDescent="0.2">
      <c r="A83" s="51">
        <v>4392</v>
      </c>
      <c r="B83" s="49" t="s">
        <v>350</v>
      </c>
      <c r="C83" s="52">
        <v>0</v>
      </c>
      <c r="D83" s="177">
        <f t="shared" si="1"/>
        <v>0</v>
      </c>
      <c r="E83" s="49"/>
    </row>
    <row r="84" spans="1:5" x14ac:dyDescent="0.2">
      <c r="A84" s="51">
        <v>4393</v>
      </c>
      <c r="B84" s="49" t="s">
        <v>509</v>
      </c>
      <c r="C84" s="52">
        <v>0</v>
      </c>
      <c r="D84" s="177">
        <f t="shared" si="1"/>
        <v>0</v>
      </c>
      <c r="E84" s="49"/>
    </row>
    <row r="85" spans="1:5" x14ac:dyDescent="0.2">
      <c r="A85" s="51">
        <v>4394</v>
      </c>
      <c r="B85" s="49" t="s">
        <v>351</v>
      </c>
      <c r="C85" s="52">
        <v>0</v>
      </c>
      <c r="D85" s="177">
        <f t="shared" si="1"/>
        <v>0</v>
      </c>
      <c r="E85" s="49"/>
    </row>
    <row r="86" spans="1:5" x14ac:dyDescent="0.2">
      <c r="A86" s="51">
        <v>4395</v>
      </c>
      <c r="B86" s="49" t="s">
        <v>352</v>
      </c>
      <c r="C86" s="52">
        <v>0</v>
      </c>
      <c r="D86" s="177">
        <f t="shared" si="1"/>
        <v>0</v>
      </c>
      <c r="E86" s="49"/>
    </row>
    <row r="87" spans="1:5" x14ac:dyDescent="0.2">
      <c r="A87" s="51">
        <v>4396</v>
      </c>
      <c r="B87" s="49" t="s">
        <v>353</v>
      </c>
      <c r="C87" s="52">
        <v>0</v>
      </c>
      <c r="D87" s="177">
        <f t="shared" si="1"/>
        <v>0</v>
      </c>
      <c r="E87" s="49"/>
    </row>
    <row r="88" spans="1:5" x14ac:dyDescent="0.2">
      <c r="A88" s="51">
        <v>4397</v>
      </c>
      <c r="B88" s="49" t="s">
        <v>510</v>
      </c>
      <c r="C88" s="52">
        <v>0</v>
      </c>
      <c r="D88" s="177">
        <f t="shared" si="1"/>
        <v>0</v>
      </c>
      <c r="E88" s="49"/>
    </row>
    <row r="89" spans="1:5" x14ac:dyDescent="0.2">
      <c r="A89" s="51">
        <v>4399</v>
      </c>
      <c r="B89" s="49" t="s">
        <v>349</v>
      </c>
      <c r="C89" s="52">
        <v>603295</v>
      </c>
      <c r="D89" s="177">
        <f t="shared" si="1"/>
        <v>3.8767911503505004E-2</v>
      </c>
      <c r="E89" s="49"/>
    </row>
    <row r="90" spans="1:5" x14ac:dyDescent="0.2">
      <c r="A90" s="47"/>
      <c r="B90" s="47"/>
      <c r="C90" s="47"/>
      <c r="D90" s="182"/>
      <c r="E90" s="47"/>
    </row>
    <row r="91" spans="1:5" x14ac:dyDescent="0.2">
      <c r="A91" s="164" t="s">
        <v>686</v>
      </c>
      <c r="B91" s="45"/>
      <c r="C91" s="45"/>
      <c r="D91" s="165"/>
      <c r="E91" s="45"/>
    </row>
    <row r="92" spans="1:5" x14ac:dyDescent="0.2">
      <c r="A92" s="46" t="s">
        <v>143</v>
      </c>
      <c r="B92" s="46" t="s">
        <v>140</v>
      </c>
      <c r="C92" s="46" t="s">
        <v>141</v>
      </c>
      <c r="D92" s="148" t="s">
        <v>354</v>
      </c>
      <c r="E92" s="147" t="s">
        <v>663</v>
      </c>
    </row>
    <row r="93" spans="1:5" s="176" customFormat="1" x14ac:dyDescent="0.2">
      <c r="A93" s="181">
        <v>5000</v>
      </c>
      <c r="B93" s="172" t="s">
        <v>355</v>
      </c>
      <c r="C93" s="173">
        <f>C94+C122+C155+C165+C180+C209</f>
        <v>12247600.73</v>
      </c>
      <c r="D93" s="174">
        <v>1</v>
      </c>
      <c r="E93" s="172"/>
    </row>
    <row r="94" spans="1:5" s="176" customFormat="1" ht="56.25" x14ac:dyDescent="0.2">
      <c r="A94" s="181">
        <v>5100</v>
      </c>
      <c r="B94" s="172" t="s">
        <v>356</v>
      </c>
      <c r="C94" s="173">
        <f>C95+C102+C112</f>
        <v>11624348.360000001</v>
      </c>
      <c r="D94" s="174">
        <f>C94/$C$93</f>
        <v>0.94911228870538145</v>
      </c>
      <c r="E94" s="178" t="s">
        <v>682</v>
      </c>
    </row>
    <row r="95" spans="1:5" s="176" customFormat="1" ht="56.25" x14ac:dyDescent="0.2">
      <c r="A95" s="181">
        <v>5110</v>
      </c>
      <c r="B95" s="172" t="s">
        <v>357</v>
      </c>
      <c r="C95" s="173">
        <f>SUM(C96:C101)</f>
        <v>10060304.550000001</v>
      </c>
      <c r="D95" s="174">
        <f t="shared" ref="D95:D158" si="2">C95/$C$93</f>
        <v>0.82141023142252612</v>
      </c>
      <c r="E95" s="178" t="s">
        <v>682</v>
      </c>
    </row>
    <row r="96" spans="1:5" ht="45" x14ac:dyDescent="0.2">
      <c r="A96" s="51">
        <v>5111</v>
      </c>
      <c r="B96" s="49" t="s">
        <v>358</v>
      </c>
      <c r="C96" s="52">
        <v>7143384.5099999998</v>
      </c>
      <c r="D96" s="177">
        <f t="shared" si="2"/>
        <v>0.58324766356095925</v>
      </c>
      <c r="E96" s="50" t="s">
        <v>682</v>
      </c>
    </row>
    <row r="97" spans="1:5" x14ac:dyDescent="0.2">
      <c r="A97" s="51">
        <v>5112</v>
      </c>
      <c r="B97" s="49" t="s">
        <v>359</v>
      </c>
      <c r="C97" s="52">
        <v>0</v>
      </c>
      <c r="D97" s="177">
        <f t="shared" si="2"/>
        <v>0</v>
      </c>
      <c r="E97" s="49"/>
    </row>
    <row r="98" spans="1:5" x14ac:dyDescent="0.2">
      <c r="A98" s="51">
        <v>5113</v>
      </c>
      <c r="B98" s="49" t="s">
        <v>360</v>
      </c>
      <c r="C98" s="52">
        <v>375878.99</v>
      </c>
      <c r="D98" s="177">
        <f t="shared" si="2"/>
        <v>3.069001009147038E-2</v>
      </c>
      <c r="E98" s="49"/>
    </row>
    <row r="99" spans="1:5" x14ac:dyDescent="0.2">
      <c r="A99" s="51">
        <v>5114</v>
      </c>
      <c r="B99" s="49" t="s">
        <v>361</v>
      </c>
      <c r="C99" s="52">
        <v>1425628.65</v>
      </c>
      <c r="D99" s="177">
        <f t="shared" si="2"/>
        <v>0.11640064706779511</v>
      </c>
      <c r="E99" s="49"/>
    </row>
    <row r="100" spans="1:5" x14ac:dyDescent="0.2">
      <c r="A100" s="51">
        <v>5115</v>
      </c>
      <c r="B100" s="49" t="s">
        <v>362</v>
      </c>
      <c r="C100" s="52">
        <v>760189.68</v>
      </c>
      <c r="D100" s="177">
        <f t="shared" si="2"/>
        <v>6.2068457060160877E-2</v>
      </c>
      <c r="E100" s="49"/>
    </row>
    <row r="101" spans="1:5" x14ac:dyDescent="0.2">
      <c r="A101" s="51">
        <v>5116</v>
      </c>
      <c r="B101" s="49" t="s">
        <v>363</v>
      </c>
      <c r="C101" s="52">
        <v>355222.72</v>
      </c>
      <c r="D101" s="177">
        <f t="shared" si="2"/>
        <v>2.9003453642140402E-2</v>
      </c>
      <c r="E101" s="49"/>
    </row>
    <row r="102" spans="1:5" s="176" customFormat="1" x14ac:dyDescent="0.2">
      <c r="A102" s="181">
        <v>5120</v>
      </c>
      <c r="B102" s="172" t="s">
        <v>364</v>
      </c>
      <c r="C102" s="173">
        <f>SUM(C103:C111)</f>
        <v>818604.55</v>
      </c>
      <c r="D102" s="174">
        <f t="shared" si="2"/>
        <v>6.6837952023930808E-2</v>
      </c>
      <c r="E102" s="172"/>
    </row>
    <row r="103" spans="1:5" x14ac:dyDescent="0.2">
      <c r="A103" s="51">
        <v>5121</v>
      </c>
      <c r="B103" s="49" t="s">
        <v>365</v>
      </c>
      <c r="C103" s="52">
        <v>137968.23000000001</v>
      </c>
      <c r="D103" s="177">
        <f t="shared" si="2"/>
        <v>1.1264918986300103E-2</v>
      </c>
      <c r="E103" s="49"/>
    </row>
    <row r="104" spans="1:5" x14ac:dyDescent="0.2">
      <c r="A104" s="51">
        <v>5122</v>
      </c>
      <c r="B104" s="49" t="s">
        <v>366</v>
      </c>
      <c r="C104" s="52">
        <v>173843.14</v>
      </c>
      <c r="D104" s="177">
        <f t="shared" si="2"/>
        <v>1.4194056765271447E-2</v>
      </c>
      <c r="E104" s="49"/>
    </row>
    <row r="105" spans="1:5" x14ac:dyDescent="0.2">
      <c r="A105" s="51">
        <v>5123</v>
      </c>
      <c r="B105" s="49" t="s">
        <v>367</v>
      </c>
      <c r="C105" s="52">
        <v>0</v>
      </c>
      <c r="D105" s="177">
        <f t="shared" si="2"/>
        <v>0</v>
      </c>
      <c r="E105" s="49"/>
    </row>
    <row r="106" spans="1:5" x14ac:dyDescent="0.2">
      <c r="A106" s="51">
        <v>5124</v>
      </c>
      <c r="B106" s="49" t="s">
        <v>368</v>
      </c>
      <c r="C106" s="52">
        <v>49965.32</v>
      </c>
      <c r="D106" s="177">
        <f t="shared" si="2"/>
        <v>4.0796006582425551E-3</v>
      </c>
      <c r="E106" s="49"/>
    </row>
    <row r="107" spans="1:5" x14ac:dyDescent="0.2">
      <c r="A107" s="51">
        <v>5125</v>
      </c>
      <c r="B107" s="49" t="s">
        <v>369</v>
      </c>
      <c r="C107" s="52">
        <v>64797.86</v>
      </c>
      <c r="D107" s="177">
        <f t="shared" si="2"/>
        <v>5.290657446178848E-3</v>
      </c>
      <c r="E107" s="49"/>
    </row>
    <row r="108" spans="1:5" x14ac:dyDescent="0.2">
      <c r="A108" s="51">
        <v>5126</v>
      </c>
      <c r="B108" s="49" t="s">
        <v>370</v>
      </c>
      <c r="C108" s="52">
        <v>299591.03000000003</v>
      </c>
      <c r="D108" s="177">
        <f t="shared" si="2"/>
        <v>2.4461201553228624E-2</v>
      </c>
      <c r="E108" s="49"/>
    </row>
    <row r="109" spans="1:5" x14ac:dyDescent="0.2">
      <c r="A109" s="51">
        <v>5127</v>
      </c>
      <c r="B109" s="49" t="s">
        <v>371</v>
      </c>
      <c r="C109" s="52">
        <v>11142.01</v>
      </c>
      <c r="D109" s="177">
        <f t="shared" si="2"/>
        <v>9.0973001534154355E-4</v>
      </c>
      <c r="E109" s="49"/>
    </row>
    <row r="110" spans="1:5" x14ac:dyDescent="0.2">
      <c r="A110" s="51">
        <v>5128</v>
      </c>
      <c r="B110" s="49" t="s">
        <v>372</v>
      </c>
      <c r="C110" s="52">
        <v>0</v>
      </c>
      <c r="D110" s="177">
        <f t="shared" si="2"/>
        <v>0</v>
      </c>
      <c r="E110" s="49"/>
    </row>
    <row r="111" spans="1:5" x14ac:dyDescent="0.2">
      <c r="A111" s="51">
        <v>5129</v>
      </c>
      <c r="B111" s="49" t="s">
        <v>373</v>
      </c>
      <c r="C111" s="52">
        <v>81296.960000000006</v>
      </c>
      <c r="D111" s="177">
        <f t="shared" si="2"/>
        <v>6.6377865993676958E-3</v>
      </c>
      <c r="E111" s="49"/>
    </row>
    <row r="112" spans="1:5" s="176" customFormat="1" x14ac:dyDescent="0.2">
      <c r="A112" s="181">
        <v>5130</v>
      </c>
      <c r="B112" s="172" t="s">
        <v>374</v>
      </c>
      <c r="C112" s="173">
        <f>SUM(C113:C121)</f>
        <v>745439.25999999989</v>
      </c>
      <c r="D112" s="174">
        <f t="shared" si="2"/>
        <v>6.0864105258924446E-2</v>
      </c>
      <c r="E112" s="172"/>
    </row>
    <row r="113" spans="1:5" x14ac:dyDescent="0.2">
      <c r="A113" s="51">
        <v>5131</v>
      </c>
      <c r="B113" s="49" t="s">
        <v>375</v>
      </c>
      <c r="C113" s="52">
        <v>135399.35999999999</v>
      </c>
      <c r="D113" s="177">
        <f t="shared" si="2"/>
        <v>1.105517423248006E-2</v>
      </c>
      <c r="E113" s="49"/>
    </row>
    <row r="114" spans="1:5" x14ac:dyDescent="0.2">
      <c r="A114" s="51">
        <v>5132</v>
      </c>
      <c r="B114" s="49" t="s">
        <v>376</v>
      </c>
      <c r="C114" s="52">
        <v>44687.42</v>
      </c>
      <c r="D114" s="177">
        <f t="shared" si="2"/>
        <v>3.6486672765662568E-3</v>
      </c>
      <c r="E114" s="49"/>
    </row>
    <row r="115" spans="1:5" x14ac:dyDescent="0.2">
      <c r="A115" s="51">
        <v>5133</v>
      </c>
      <c r="B115" s="49" t="s">
        <v>377</v>
      </c>
      <c r="C115" s="52">
        <v>69491.12</v>
      </c>
      <c r="D115" s="177">
        <f t="shared" si="2"/>
        <v>5.673855764238323E-3</v>
      </c>
      <c r="E115" s="49"/>
    </row>
    <row r="116" spans="1:5" x14ac:dyDescent="0.2">
      <c r="A116" s="51">
        <v>5134</v>
      </c>
      <c r="B116" s="49" t="s">
        <v>378</v>
      </c>
      <c r="C116" s="52">
        <v>31967.75</v>
      </c>
      <c r="D116" s="177">
        <f t="shared" si="2"/>
        <v>2.6101234604828595E-3</v>
      </c>
      <c r="E116" s="49"/>
    </row>
    <row r="117" spans="1:5" x14ac:dyDescent="0.2">
      <c r="A117" s="51">
        <v>5135</v>
      </c>
      <c r="B117" s="49" t="s">
        <v>379</v>
      </c>
      <c r="C117" s="52">
        <v>123856.29</v>
      </c>
      <c r="D117" s="177">
        <f t="shared" si="2"/>
        <v>1.0112698211709258E-2</v>
      </c>
      <c r="E117" s="49"/>
    </row>
    <row r="118" spans="1:5" x14ac:dyDescent="0.2">
      <c r="A118" s="51">
        <v>5136</v>
      </c>
      <c r="B118" s="49" t="s">
        <v>380</v>
      </c>
      <c r="C118" s="52">
        <v>1076.9100000000001</v>
      </c>
      <c r="D118" s="177">
        <f t="shared" si="2"/>
        <v>8.7928241925959655E-5</v>
      </c>
      <c r="E118" s="49"/>
    </row>
    <row r="119" spans="1:5" x14ac:dyDescent="0.2">
      <c r="A119" s="51">
        <v>5137</v>
      </c>
      <c r="B119" s="49" t="s">
        <v>381</v>
      </c>
      <c r="C119" s="52">
        <v>4677.9799999999996</v>
      </c>
      <c r="D119" s="177">
        <f t="shared" si="2"/>
        <v>3.8195072676899708E-4</v>
      </c>
      <c r="E119" s="49"/>
    </row>
    <row r="120" spans="1:5" x14ac:dyDescent="0.2">
      <c r="A120" s="51">
        <v>5138</v>
      </c>
      <c r="B120" s="49" t="s">
        <v>382</v>
      </c>
      <c r="C120" s="52">
        <v>157329.9</v>
      </c>
      <c r="D120" s="177">
        <f t="shared" si="2"/>
        <v>1.2845773100247038E-2</v>
      </c>
      <c r="E120" s="49"/>
    </row>
    <row r="121" spans="1:5" x14ac:dyDescent="0.2">
      <c r="A121" s="51">
        <v>5139</v>
      </c>
      <c r="B121" s="49" t="s">
        <v>383</v>
      </c>
      <c r="C121" s="52">
        <v>176952.53</v>
      </c>
      <c r="D121" s="177">
        <f t="shared" si="2"/>
        <v>1.4447934244505698E-2</v>
      </c>
      <c r="E121" s="49"/>
    </row>
    <row r="122" spans="1:5" s="176" customFormat="1" x14ac:dyDescent="0.2">
      <c r="A122" s="181">
        <v>5200</v>
      </c>
      <c r="B122" s="172" t="s">
        <v>384</v>
      </c>
      <c r="C122" s="173">
        <f>C123+C126+C129+C132+C137+C141+C144+C146+C152</f>
        <v>623252.37</v>
      </c>
      <c r="D122" s="174">
        <f t="shared" si="2"/>
        <v>5.0887711294618596E-2</v>
      </c>
      <c r="E122" s="172"/>
    </row>
    <row r="123" spans="1:5" s="176" customFormat="1" x14ac:dyDescent="0.2">
      <c r="A123" s="181">
        <v>5210</v>
      </c>
      <c r="B123" s="172" t="s">
        <v>385</v>
      </c>
      <c r="C123" s="173">
        <f>SUM(C124:C125)</f>
        <v>0</v>
      </c>
      <c r="D123" s="174">
        <f t="shared" si="2"/>
        <v>0</v>
      </c>
      <c r="E123" s="172"/>
    </row>
    <row r="124" spans="1:5" x14ac:dyDescent="0.2">
      <c r="A124" s="51">
        <v>5211</v>
      </c>
      <c r="B124" s="49" t="s">
        <v>386</v>
      </c>
      <c r="C124" s="52">
        <v>0</v>
      </c>
      <c r="D124" s="177">
        <f t="shared" si="2"/>
        <v>0</v>
      </c>
      <c r="E124" s="49"/>
    </row>
    <row r="125" spans="1:5" x14ac:dyDescent="0.2">
      <c r="A125" s="51">
        <v>5212</v>
      </c>
      <c r="B125" s="49" t="s">
        <v>387</v>
      </c>
      <c r="C125" s="52">
        <v>0</v>
      </c>
      <c r="D125" s="177">
        <f t="shared" si="2"/>
        <v>0</v>
      </c>
      <c r="E125" s="49"/>
    </row>
    <row r="126" spans="1:5" s="176" customFormat="1" x14ac:dyDescent="0.2">
      <c r="A126" s="181">
        <v>5220</v>
      </c>
      <c r="B126" s="172" t="s">
        <v>388</v>
      </c>
      <c r="C126" s="173">
        <f>SUM(C127:C128)</f>
        <v>0</v>
      </c>
      <c r="D126" s="174">
        <f t="shared" si="2"/>
        <v>0</v>
      </c>
      <c r="E126" s="172"/>
    </row>
    <row r="127" spans="1:5" x14ac:dyDescent="0.2">
      <c r="A127" s="51">
        <v>5221</v>
      </c>
      <c r="B127" s="49" t="s">
        <v>389</v>
      </c>
      <c r="C127" s="52">
        <v>0</v>
      </c>
      <c r="D127" s="177">
        <f t="shared" si="2"/>
        <v>0</v>
      </c>
      <c r="E127" s="49"/>
    </row>
    <row r="128" spans="1:5" x14ac:dyDescent="0.2">
      <c r="A128" s="51">
        <v>5222</v>
      </c>
      <c r="B128" s="49" t="s">
        <v>390</v>
      </c>
      <c r="C128" s="52">
        <v>0</v>
      </c>
      <c r="D128" s="177">
        <f t="shared" si="2"/>
        <v>0</v>
      </c>
      <c r="E128" s="49"/>
    </row>
    <row r="129" spans="1:5" s="176" customFormat="1" x14ac:dyDescent="0.2">
      <c r="A129" s="181">
        <v>5230</v>
      </c>
      <c r="B129" s="172" t="s">
        <v>335</v>
      </c>
      <c r="C129" s="173">
        <f>SUM(C130:C131)</f>
        <v>0</v>
      </c>
      <c r="D129" s="174">
        <f t="shared" si="2"/>
        <v>0</v>
      </c>
      <c r="E129" s="172"/>
    </row>
    <row r="130" spans="1:5" x14ac:dyDescent="0.2">
      <c r="A130" s="51">
        <v>5231</v>
      </c>
      <c r="B130" s="49" t="s">
        <v>391</v>
      </c>
      <c r="C130" s="52">
        <v>0</v>
      </c>
      <c r="D130" s="177">
        <f t="shared" si="2"/>
        <v>0</v>
      </c>
      <c r="E130" s="49"/>
    </row>
    <row r="131" spans="1:5" x14ac:dyDescent="0.2">
      <c r="A131" s="51">
        <v>5232</v>
      </c>
      <c r="B131" s="49" t="s">
        <v>392</v>
      </c>
      <c r="C131" s="52">
        <v>0</v>
      </c>
      <c r="D131" s="177">
        <f t="shared" si="2"/>
        <v>0</v>
      </c>
      <c r="E131" s="49"/>
    </row>
    <row r="132" spans="1:5" s="176" customFormat="1" x14ac:dyDescent="0.2">
      <c r="A132" s="181">
        <v>5240</v>
      </c>
      <c r="B132" s="172" t="s">
        <v>336</v>
      </c>
      <c r="C132" s="173">
        <f>SUM(C133:C136)</f>
        <v>623252.37</v>
      </c>
      <c r="D132" s="174">
        <f t="shared" si="2"/>
        <v>5.0887711294618596E-2</v>
      </c>
      <c r="E132" s="172"/>
    </row>
    <row r="133" spans="1:5" x14ac:dyDescent="0.2">
      <c r="A133" s="51">
        <v>5241</v>
      </c>
      <c r="B133" s="49" t="s">
        <v>393</v>
      </c>
      <c r="C133" s="52">
        <v>623252.37</v>
      </c>
      <c r="D133" s="177">
        <f t="shared" si="2"/>
        <v>5.0887711294618596E-2</v>
      </c>
      <c r="E133" s="49"/>
    </row>
    <row r="134" spans="1:5" x14ac:dyDescent="0.2">
      <c r="A134" s="51">
        <v>5242</v>
      </c>
      <c r="B134" s="49" t="s">
        <v>394</v>
      </c>
      <c r="C134" s="52">
        <v>0</v>
      </c>
      <c r="D134" s="177">
        <f t="shared" si="2"/>
        <v>0</v>
      </c>
      <c r="E134" s="49"/>
    </row>
    <row r="135" spans="1:5" x14ac:dyDescent="0.2">
      <c r="A135" s="51">
        <v>5243</v>
      </c>
      <c r="B135" s="49" t="s">
        <v>395</v>
      </c>
      <c r="C135" s="52">
        <v>0</v>
      </c>
      <c r="D135" s="177">
        <f t="shared" si="2"/>
        <v>0</v>
      </c>
      <c r="E135" s="49"/>
    </row>
    <row r="136" spans="1:5" x14ac:dyDescent="0.2">
      <c r="A136" s="51">
        <v>5244</v>
      </c>
      <c r="B136" s="49" t="s">
        <v>396</v>
      </c>
      <c r="C136" s="52">
        <v>0</v>
      </c>
      <c r="D136" s="177">
        <f t="shared" si="2"/>
        <v>0</v>
      </c>
      <c r="E136" s="49"/>
    </row>
    <row r="137" spans="1:5" s="176" customFormat="1" x14ac:dyDescent="0.2">
      <c r="A137" s="181">
        <v>5250</v>
      </c>
      <c r="B137" s="172" t="s">
        <v>337</v>
      </c>
      <c r="C137" s="173">
        <f>SUM(C138:C140)</f>
        <v>0</v>
      </c>
      <c r="D137" s="174">
        <f t="shared" si="2"/>
        <v>0</v>
      </c>
      <c r="E137" s="172"/>
    </row>
    <row r="138" spans="1:5" x14ac:dyDescent="0.2">
      <c r="A138" s="51">
        <v>5251</v>
      </c>
      <c r="B138" s="49" t="s">
        <v>397</v>
      </c>
      <c r="C138" s="52">
        <v>0</v>
      </c>
      <c r="D138" s="177">
        <f t="shared" si="2"/>
        <v>0</v>
      </c>
      <c r="E138" s="49"/>
    </row>
    <row r="139" spans="1:5" x14ac:dyDescent="0.2">
      <c r="A139" s="51">
        <v>5252</v>
      </c>
      <c r="B139" s="49" t="s">
        <v>398</v>
      </c>
      <c r="C139" s="52">
        <v>0</v>
      </c>
      <c r="D139" s="177">
        <f t="shared" si="2"/>
        <v>0</v>
      </c>
      <c r="E139" s="49"/>
    </row>
    <row r="140" spans="1:5" x14ac:dyDescent="0.2">
      <c r="A140" s="51">
        <v>5259</v>
      </c>
      <c r="B140" s="49" t="s">
        <v>399</v>
      </c>
      <c r="C140" s="52">
        <v>0</v>
      </c>
      <c r="D140" s="177">
        <f t="shared" si="2"/>
        <v>0</v>
      </c>
      <c r="E140" s="49"/>
    </row>
    <row r="141" spans="1:5" s="176" customFormat="1" x14ac:dyDescent="0.2">
      <c r="A141" s="181">
        <v>5260</v>
      </c>
      <c r="B141" s="172" t="s">
        <v>400</v>
      </c>
      <c r="C141" s="173">
        <f>SUM(C142:C143)</f>
        <v>0</v>
      </c>
      <c r="D141" s="174">
        <f t="shared" si="2"/>
        <v>0</v>
      </c>
      <c r="E141" s="172"/>
    </row>
    <row r="142" spans="1:5" x14ac:dyDescent="0.2">
      <c r="A142" s="51">
        <v>5261</v>
      </c>
      <c r="B142" s="49" t="s">
        <v>401</v>
      </c>
      <c r="C142" s="52">
        <v>0</v>
      </c>
      <c r="D142" s="177">
        <f t="shared" si="2"/>
        <v>0</v>
      </c>
      <c r="E142" s="49"/>
    </row>
    <row r="143" spans="1:5" x14ac:dyDescent="0.2">
      <c r="A143" s="51">
        <v>5262</v>
      </c>
      <c r="B143" s="49" t="s">
        <v>402</v>
      </c>
      <c r="C143" s="52">
        <v>0</v>
      </c>
      <c r="D143" s="177">
        <f t="shared" si="2"/>
        <v>0</v>
      </c>
      <c r="E143" s="49"/>
    </row>
    <row r="144" spans="1:5" s="176" customFormat="1" x14ac:dyDescent="0.2">
      <c r="A144" s="181">
        <v>5270</v>
      </c>
      <c r="B144" s="172" t="s">
        <v>403</v>
      </c>
      <c r="C144" s="173">
        <f>SUM(C145)</f>
        <v>0</v>
      </c>
      <c r="D144" s="174">
        <f t="shared" si="2"/>
        <v>0</v>
      </c>
      <c r="E144" s="172"/>
    </row>
    <row r="145" spans="1:5" x14ac:dyDescent="0.2">
      <c r="A145" s="51">
        <v>5271</v>
      </c>
      <c r="B145" s="49" t="s">
        <v>404</v>
      </c>
      <c r="C145" s="52">
        <v>0</v>
      </c>
      <c r="D145" s="177">
        <f t="shared" si="2"/>
        <v>0</v>
      </c>
      <c r="E145" s="49"/>
    </row>
    <row r="146" spans="1:5" s="176" customFormat="1" x14ac:dyDescent="0.2">
      <c r="A146" s="181">
        <v>5280</v>
      </c>
      <c r="B146" s="172" t="s">
        <v>405</v>
      </c>
      <c r="C146" s="173">
        <f>SUM(C147:C151)</f>
        <v>0</v>
      </c>
      <c r="D146" s="174">
        <f t="shared" si="2"/>
        <v>0</v>
      </c>
      <c r="E146" s="172"/>
    </row>
    <row r="147" spans="1:5" x14ac:dyDescent="0.2">
      <c r="A147" s="51">
        <v>5281</v>
      </c>
      <c r="B147" s="49" t="s">
        <v>406</v>
      </c>
      <c r="C147" s="52">
        <v>0</v>
      </c>
      <c r="D147" s="177">
        <f t="shared" si="2"/>
        <v>0</v>
      </c>
      <c r="E147" s="49"/>
    </row>
    <row r="148" spans="1:5" x14ac:dyDescent="0.2">
      <c r="A148" s="51">
        <v>5282</v>
      </c>
      <c r="B148" s="49" t="s">
        <v>407</v>
      </c>
      <c r="C148" s="52">
        <v>0</v>
      </c>
      <c r="D148" s="177">
        <f t="shared" si="2"/>
        <v>0</v>
      </c>
      <c r="E148" s="49"/>
    </row>
    <row r="149" spans="1:5" x14ac:dyDescent="0.2">
      <c r="A149" s="51">
        <v>5283</v>
      </c>
      <c r="B149" s="49" t="s">
        <v>408</v>
      </c>
      <c r="C149" s="52">
        <v>0</v>
      </c>
      <c r="D149" s="177">
        <f t="shared" si="2"/>
        <v>0</v>
      </c>
      <c r="E149" s="49"/>
    </row>
    <row r="150" spans="1:5" x14ac:dyDescent="0.2">
      <c r="A150" s="51">
        <v>5284</v>
      </c>
      <c r="B150" s="49" t="s">
        <v>409</v>
      </c>
      <c r="C150" s="52">
        <v>0</v>
      </c>
      <c r="D150" s="177">
        <f t="shared" si="2"/>
        <v>0</v>
      </c>
      <c r="E150" s="49"/>
    </row>
    <row r="151" spans="1:5" x14ac:dyDescent="0.2">
      <c r="A151" s="51">
        <v>5285</v>
      </c>
      <c r="B151" s="49" t="s">
        <v>410</v>
      </c>
      <c r="C151" s="52">
        <v>0</v>
      </c>
      <c r="D151" s="177">
        <f t="shared" si="2"/>
        <v>0</v>
      </c>
      <c r="E151" s="49"/>
    </row>
    <row r="152" spans="1:5" s="176" customFormat="1" x14ac:dyDescent="0.2">
      <c r="A152" s="181">
        <v>5290</v>
      </c>
      <c r="B152" s="172" t="s">
        <v>411</v>
      </c>
      <c r="C152" s="173">
        <f>SUM(C153:C154)</f>
        <v>0</v>
      </c>
      <c r="D152" s="174">
        <f t="shared" si="2"/>
        <v>0</v>
      </c>
      <c r="E152" s="172"/>
    </row>
    <row r="153" spans="1:5" x14ac:dyDescent="0.2">
      <c r="A153" s="51">
        <v>5291</v>
      </c>
      <c r="B153" s="49" t="s">
        <v>412</v>
      </c>
      <c r="C153" s="52">
        <v>0</v>
      </c>
      <c r="D153" s="177">
        <f t="shared" si="2"/>
        <v>0</v>
      </c>
      <c r="E153" s="49"/>
    </row>
    <row r="154" spans="1:5" x14ac:dyDescent="0.2">
      <c r="A154" s="51">
        <v>5292</v>
      </c>
      <c r="B154" s="49" t="s">
        <v>413</v>
      </c>
      <c r="C154" s="52">
        <v>0</v>
      </c>
      <c r="D154" s="177">
        <f t="shared" si="2"/>
        <v>0</v>
      </c>
      <c r="E154" s="49"/>
    </row>
    <row r="155" spans="1:5" s="176" customFormat="1" x14ac:dyDescent="0.2">
      <c r="A155" s="181">
        <v>5300</v>
      </c>
      <c r="B155" s="172" t="s">
        <v>414</v>
      </c>
      <c r="C155" s="173">
        <f>C156+C159+C162</f>
        <v>0</v>
      </c>
      <c r="D155" s="174">
        <f t="shared" si="2"/>
        <v>0</v>
      </c>
      <c r="E155" s="172"/>
    </row>
    <row r="156" spans="1:5" s="176" customFormat="1" x14ac:dyDescent="0.2">
      <c r="A156" s="181">
        <v>5310</v>
      </c>
      <c r="B156" s="172" t="s">
        <v>330</v>
      </c>
      <c r="C156" s="173">
        <f>C157+C158</f>
        <v>0</v>
      </c>
      <c r="D156" s="174">
        <f t="shared" si="2"/>
        <v>0</v>
      </c>
      <c r="E156" s="172"/>
    </row>
    <row r="157" spans="1:5" x14ac:dyDescent="0.2">
      <c r="A157" s="51">
        <v>5311</v>
      </c>
      <c r="B157" s="49" t="s">
        <v>415</v>
      </c>
      <c r="C157" s="52">
        <v>0</v>
      </c>
      <c r="D157" s="177">
        <f t="shared" si="2"/>
        <v>0</v>
      </c>
      <c r="E157" s="49"/>
    </row>
    <row r="158" spans="1:5" x14ac:dyDescent="0.2">
      <c r="A158" s="51">
        <v>5312</v>
      </c>
      <c r="B158" s="49" t="s">
        <v>416</v>
      </c>
      <c r="C158" s="52">
        <v>0</v>
      </c>
      <c r="D158" s="177">
        <f t="shared" si="2"/>
        <v>0</v>
      </c>
      <c r="E158" s="49"/>
    </row>
    <row r="159" spans="1:5" s="176" customFormat="1" x14ac:dyDescent="0.2">
      <c r="A159" s="181">
        <v>5320</v>
      </c>
      <c r="B159" s="172" t="s">
        <v>331</v>
      </c>
      <c r="C159" s="173">
        <f>SUM(C160:C161)</f>
        <v>0</v>
      </c>
      <c r="D159" s="174">
        <f t="shared" ref="D159:D211" si="3">C159/$C$93</f>
        <v>0</v>
      </c>
      <c r="E159" s="172"/>
    </row>
    <row r="160" spans="1:5" x14ac:dyDescent="0.2">
      <c r="A160" s="51">
        <v>5321</v>
      </c>
      <c r="B160" s="49" t="s">
        <v>417</v>
      </c>
      <c r="C160" s="52">
        <v>0</v>
      </c>
      <c r="D160" s="177">
        <f t="shared" si="3"/>
        <v>0</v>
      </c>
      <c r="E160" s="49"/>
    </row>
    <row r="161" spans="1:5" x14ac:dyDescent="0.2">
      <c r="A161" s="51">
        <v>5322</v>
      </c>
      <c r="B161" s="49" t="s">
        <v>418</v>
      </c>
      <c r="C161" s="52">
        <v>0</v>
      </c>
      <c r="D161" s="177">
        <f t="shared" si="3"/>
        <v>0</v>
      </c>
      <c r="E161" s="49"/>
    </row>
    <row r="162" spans="1:5" s="176" customFormat="1" x14ac:dyDescent="0.2">
      <c r="A162" s="181">
        <v>5330</v>
      </c>
      <c r="B162" s="172" t="s">
        <v>332</v>
      </c>
      <c r="C162" s="173">
        <f>SUM(C163:C164)</f>
        <v>0</v>
      </c>
      <c r="D162" s="174">
        <f t="shared" si="3"/>
        <v>0</v>
      </c>
      <c r="E162" s="172"/>
    </row>
    <row r="163" spans="1:5" x14ac:dyDescent="0.2">
      <c r="A163" s="51">
        <v>5331</v>
      </c>
      <c r="B163" s="49" t="s">
        <v>419</v>
      </c>
      <c r="C163" s="52">
        <v>0</v>
      </c>
      <c r="D163" s="177">
        <f t="shared" si="3"/>
        <v>0</v>
      </c>
      <c r="E163" s="49"/>
    </row>
    <row r="164" spans="1:5" x14ac:dyDescent="0.2">
      <c r="A164" s="51">
        <v>5332</v>
      </c>
      <c r="B164" s="49" t="s">
        <v>420</v>
      </c>
      <c r="C164" s="52">
        <v>0</v>
      </c>
      <c r="D164" s="177">
        <f t="shared" si="3"/>
        <v>0</v>
      </c>
      <c r="E164" s="49"/>
    </row>
    <row r="165" spans="1:5" s="176" customFormat="1" x14ac:dyDescent="0.2">
      <c r="A165" s="181">
        <v>5400</v>
      </c>
      <c r="B165" s="172" t="s">
        <v>421</v>
      </c>
      <c r="C165" s="173">
        <f>C166+C169+C172+C175+C177</f>
        <v>0</v>
      </c>
      <c r="D165" s="174">
        <f t="shared" si="3"/>
        <v>0</v>
      </c>
      <c r="E165" s="172"/>
    </row>
    <row r="166" spans="1:5" s="176" customFormat="1" x14ac:dyDescent="0.2">
      <c r="A166" s="181">
        <v>5410</v>
      </c>
      <c r="B166" s="172" t="s">
        <v>422</v>
      </c>
      <c r="C166" s="173">
        <f>SUM(C167:C168)</f>
        <v>0</v>
      </c>
      <c r="D166" s="174">
        <f t="shared" si="3"/>
        <v>0</v>
      </c>
      <c r="E166" s="172"/>
    </row>
    <row r="167" spans="1:5" x14ac:dyDescent="0.2">
      <c r="A167" s="51">
        <v>5411</v>
      </c>
      <c r="B167" s="49" t="s">
        <v>423</v>
      </c>
      <c r="C167" s="52">
        <v>0</v>
      </c>
      <c r="D167" s="177">
        <f t="shared" si="3"/>
        <v>0</v>
      </c>
      <c r="E167" s="49"/>
    </row>
    <row r="168" spans="1:5" x14ac:dyDescent="0.2">
      <c r="A168" s="51">
        <v>5412</v>
      </c>
      <c r="B168" s="49" t="s">
        <v>424</v>
      </c>
      <c r="C168" s="52">
        <v>0</v>
      </c>
      <c r="D168" s="177">
        <f t="shared" si="3"/>
        <v>0</v>
      </c>
      <c r="E168" s="49"/>
    </row>
    <row r="169" spans="1:5" s="176" customFormat="1" x14ac:dyDescent="0.2">
      <c r="A169" s="181">
        <v>5420</v>
      </c>
      <c r="B169" s="172" t="s">
        <v>425</v>
      </c>
      <c r="C169" s="173">
        <f>SUM(C170:C171)</f>
        <v>0</v>
      </c>
      <c r="D169" s="174">
        <f t="shared" si="3"/>
        <v>0</v>
      </c>
      <c r="E169" s="172"/>
    </row>
    <row r="170" spans="1:5" x14ac:dyDescent="0.2">
      <c r="A170" s="51">
        <v>5421</v>
      </c>
      <c r="B170" s="49" t="s">
        <v>426</v>
      </c>
      <c r="C170" s="52">
        <v>0</v>
      </c>
      <c r="D170" s="177">
        <f t="shared" si="3"/>
        <v>0</v>
      </c>
      <c r="E170" s="49"/>
    </row>
    <row r="171" spans="1:5" x14ac:dyDescent="0.2">
      <c r="A171" s="51">
        <v>5422</v>
      </c>
      <c r="B171" s="49" t="s">
        <v>427</v>
      </c>
      <c r="C171" s="52">
        <v>0</v>
      </c>
      <c r="D171" s="177">
        <f t="shared" si="3"/>
        <v>0</v>
      </c>
      <c r="E171" s="49"/>
    </row>
    <row r="172" spans="1:5" s="176" customFormat="1" x14ac:dyDescent="0.2">
      <c r="A172" s="181">
        <v>5430</v>
      </c>
      <c r="B172" s="172" t="s">
        <v>428</v>
      </c>
      <c r="C172" s="173">
        <f>SUM(C173:C174)</f>
        <v>0</v>
      </c>
      <c r="D172" s="174">
        <f t="shared" si="3"/>
        <v>0</v>
      </c>
      <c r="E172" s="172"/>
    </row>
    <row r="173" spans="1:5" x14ac:dyDescent="0.2">
      <c r="A173" s="51">
        <v>5431</v>
      </c>
      <c r="B173" s="49" t="s">
        <v>429</v>
      </c>
      <c r="C173" s="52">
        <v>0</v>
      </c>
      <c r="D173" s="177">
        <f t="shared" si="3"/>
        <v>0</v>
      </c>
      <c r="E173" s="49"/>
    </row>
    <row r="174" spans="1:5" x14ac:dyDescent="0.2">
      <c r="A174" s="51">
        <v>5432</v>
      </c>
      <c r="B174" s="49" t="s">
        <v>430</v>
      </c>
      <c r="C174" s="52">
        <v>0</v>
      </c>
      <c r="D174" s="177">
        <f t="shared" si="3"/>
        <v>0</v>
      </c>
      <c r="E174" s="49"/>
    </row>
    <row r="175" spans="1:5" s="176" customFormat="1" x14ac:dyDescent="0.2">
      <c r="A175" s="181">
        <v>5440</v>
      </c>
      <c r="B175" s="172" t="s">
        <v>431</v>
      </c>
      <c r="C175" s="173">
        <f>SUM(C176)</f>
        <v>0</v>
      </c>
      <c r="D175" s="174">
        <f t="shared" si="3"/>
        <v>0</v>
      </c>
      <c r="E175" s="172"/>
    </row>
    <row r="176" spans="1:5" x14ac:dyDescent="0.2">
      <c r="A176" s="51">
        <v>5441</v>
      </c>
      <c r="B176" s="49" t="s">
        <v>431</v>
      </c>
      <c r="C176" s="52">
        <v>0</v>
      </c>
      <c r="D176" s="177">
        <f t="shared" si="3"/>
        <v>0</v>
      </c>
      <c r="E176" s="49"/>
    </row>
    <row r="177" spans="1:5" s="176" customFormat="1" x14ac:dyDescent="0.2">
      <c r="A177" s="181">
        <v>5450</v>
      </c>
      <c r="B177" s="172" t="s">
        <v>432</v>
      </c>
      <c r="C177" s="173">
        <f>SUM(C178:C179)</f>
        <v>0</v>
      </c>
      <c r="D177" s="174">
        <f t="shared" si="3"/>
        <v>0</v>
      </c>
      <c r="E177" s="172"/>
    </row>
    <row r="178" spans="1:5" x14ac:dyDescent="0.2">
      <c r="A178" s="51">
        <v>5451</v>
      </c>
      <c r="B178" s="49" t="s">
        <v>433</v>
      </c>
      <c r="C178" s="52">
        <v>0</v>
      </c>
      <c r="D178" s="177">
        <f t="shared" si="3"/>
        <v>0</v>
      </c>
      <c r="E178" s="49"/>
    </row>
    <row r="179" spans="1:5" x14ac:dyDescent="0.2">
      <c r="A179" s="51">
        <v>5452</v>
      </c>
      <c r="B179" s="49" t="s">
        <v>434</v>
      </c>
      <c r="C179" s="52">
        <v>0</v>
      </c>
      <c r="D179" s="177">
        <f t="shared" si="3"/>
        <v>0</v>
      </c>
      <c r="E179" s="49"/>
    </row>
    <row r="180" spans="1:5" s="176" customFormat="1" x14ac:dyDescent="0.2">
      <c r="A180" s="181">
        <v>5500</v>
      </c>
      <c r="B180" s="172" t="s">
        <v>435</v>
      </c>
      <c r="C180" s="173">
        <f>C181+C190+C193+C199</f>
        <v>0</v>
      </c>
      <c r="D180" s="174">
        <f t="shared" si="3"/>
        <v>0</v>
      </c>
      <c r="E180" s="172"/>
    </row>
    <row r="181" spans="1:5" s="176" customFormat="1" x14ac:dyDescent="0.2">
      <c r="A181" s="181">
        <v>5510</v>
      </c>
      <c r="B181" s="172" t="s">
        <v>436</v>
      </c>
      <c r="C181" s="173">
        <f>SUM(C182:C189)</f>
        <v>0</v>
      </c>
      <c r="D181" s="174">
        <f t="shared" si="3"/>
        <v>0</v>
      </c>
      <c r="E181" s="172"/>
    </row>
    <row r="182" spans="1:5" x14ac:dyDescent="0.2">
      <c r="A182" s="51">
        <v>5511</v>
      </c>
      <c r="B182" s="49" t="s">
        <v>437</v>
      </c>
      <c r="C182" s="52">
        <v>0</v>
      </c>
      <c r="D182" s="177">
        <f t="shared" si="3"/>
        <v>0</v>
      </c>
      <c r="E182" s="49"/>
    </row>
    <row r="183" spans="1:5" x14ac:dyDescent="0.2">
      <c r="A183" s="51">
        <v>5512</v>
      </c>
      <c r="B183" s="49" t="s">
        <v>438</v>
      </c>
      <c r="C183" s="52">
        <v>0</v>
      </c>
      <c r="D183" s="177">
        <f t="shared" si="3"/>
        <v>0</v>
      </c>
      <c r="E183" s="49"/>
    </row>
    <row r="184" spans="1:5" x14ac:dyDescent="0.2">
      <c r="A184" s="51">
        <v>5513</v>
      </c>
      <c r="B184" s="49" t="s">
        <v>439</v>
      </c>
      <c r="C184" s="52">
        <v>0</v>
      </c>
      <c r="D184" s="177">
        <f t="shared" si="3"/>
        <v>0</v>
      </c>
      <c r="E184" s="49"/>
    </row>
    <row r="185" spans="1:5" x14ac:dyDescent="0.2">
      <c r="A185" s="51">
        <v>5514</v>
      </c>
      <c r="B185" s="49" t="s">
        <v>440</v>
      </c>
      <c r="C185" s="52">
        <v>0</v>
      </c>
      <c r="D185" s="177">
        <f t="shared" si="3"/>
        <v>0</v>
      </c>
      <c r="E185" s="49"/>
    </row>
    <row r="186" spans="1:5" x14ac:dyDescent="0.2">
      <c r="A186" s="51">
        <v>5515</v>
      </c>
      <c r="B186" s="49" t="s">
        <v>441</v>
      </c>
      <c r="C186" s="52">
        <v>0</v>
      </c>
      <c r="D186" s="177">
        <f t="shared" si="3"/>
        <v>0</v>
      </c>
      <c r="E186" s="49"/>
    </row>
    <row r="187" spans="1:5" x14ac:dyDescent="0.2">
      <c r="A187" s="51">
        <v>5516</v>
      </c>
      <c r="B187" s="49" t="s">
        <v>442</v>
      </c>
      <c r="C187" s="52">
        <v>0</v>
      </c>
      <c r="D187" s="177">
        <f t="shared" si="3"/>
        <v>0</v>
      </c>
      <c r="E187" s="49"/>
    </row>
    <row r="188" spans="1:5" x14ac:dyDescent="0.2">
      <c r="A188" s="51">
        <v>5517</v>
      </c>
      <c r="B188" s="49" t="s">
        <v>443</v>
      </c>
      <c r="C188" s="52">
        <v>0</v>
      </c>
      <c r="D188" s="177">
        <f t="shared" si="3"/>
        <v>0</v>
      </c>
      <c r="E188" s="49"/>
    </row>
    <row r="189" spans="1:5" x14ac:dyDescent="0.2">
      <c r="A189" s="51">
        <v>5518</v>
      </c>
      <c r="B189" s="49" t="s">
        <v>81</v>
      </c>
      <c r="C189" s="52">
        <v>0</v>
      </c>
      <c r="D189" s="177">
        <f t="shared" si="3"/>
        <v>0</v>
      </c>
      <c r="E189" s="49"/>
    </row>
    <row r="190" spans="1:5" s="176" customFormat="1" x14ac:dyDescent="0.2">
      <c r="A190" s="181">
        <v>5520</v>
      </c>
      <c r="B190" s="172" t="s">
        <v>80</v>
      </c>
      <c r="C190" s="173">
        <f>SUM(C191:C192)</f>
        <v>0</v>
      </c>
      <c r="D190" s="174">
        <f t="shared" si="3"/>
        <v>0</v>
      </c>
      <c r="E190" s="172"/>
    </row>
    <row r="191" spans="1:5" x14ac:dyDescent="0.2">
      <c r="A191" s="51">
        <v>5521</v>
      </c>
      <c r="B191" s="49" t="s">
        <v>444</v>
      </c>
      <c r="C191" s="52">
        <v>0</v>
      </c>
      <c r="D191" s="177">
        <f t="shared" si="3"/>
        <v>0</v>
      </c>
      <c r="E191" s="49"/>
    </row>
    <row r="192" spans="1:5" x14ac:dyDescent="0.2">
      <c r="A192" s="51">
        <v>5522</v>
      </c>
      <c r="B192" s="49" t="s">
        <v>445</v>
      </c>
      <c r="C192" s="52">
        <v>0</v>
      </c>
      <c r="D192" s="177">
        <f t="shared" si="3"/>
        <v>0</v>
      </c>
      <c r="E192" s="49"/>
    </row>
    <row r="193" spans="1:5" s="176" customFormat="1" x14ac:dyDescent="0.2">
      <c r="A193" s="181">
        <v>5530</v>
      </c>
      <c r="B193" s="172" t="s">
        <v>446</v>
      </c>
      <c r="C193" s="173">
        <f>SUM(C194:C198)</f>
        <v>0</v>
      </c>
      <c r="D193" s="174">
        <f t="shared" si="3"/>
        <v>0</v>
      </c>
      <c r="E193" s="172"/>
    </row>
    <row r="194" spans="1:5" x14ac:dyDescent="0.2">
      <c r="A194" s="51">
        <v>5531</v>
      </c>
      <c r="B194" s="49" t="s">
        <v>447</v>
      </c>
      <c r="C194" s="52">
        <v>0</v>
      </c>
      <c r="D194" s="177">
        <f t="shared" si="3"/>
        <v>0</v>
      </c>
      <c r="E194" s="49"/>
    </row>
    <row r="195" spans="1:5" x14ac:dyDescent="0.2">
      <c r="A195" s="51">
        <v>5532</v>
      </c>
      <c r="B195" s="49" t="s">
        <v>448</v>
      </c>
      <c r="C195" s="52">
        <v>0</v>
      </c>
      <c r="D195" s="177">
        <f t="shared" si="3"/>
        <v>0</v>
      </c>
      <c r="E195" s="49"/>
    </row>
    <row r="196" spans="1:5" x14ac:dyDescent="0.2">
      <c r="A196" s="51">
        <v>5533</v>
      </c>
      <c r="B196" s="49" t="s">
        <v>449</v>
      </c>
      <c r="C196" s="52">
        <v>0</v>
      </c>
      <c r="D196" s="177">
        <f t="shared" si="3"/>
        <v>0</v>
      </c>
      <c r="E196" s="49"/>
    </row>
    <row r="197" spans="1:5" x14ac:dyDescent="0.2">
      <c r="A197" s="51">
        <v>5534</v>
      </c>
      <c r="B197" s="49" t="s">
        <v>450</v>
      </c>
      <c r="C197" s="52">
        <v>0</v>
      </c>
      <c r="D197" s="177">
        <f t="shared" si="3"/>
        <v>0</v>
      </c>
      <c r="E197" s="49"/>
    </row>
    <row r="198" spans="1:5" x14ac:dyDescent="0.2">
      <c r="A198" s="51">
        <v>5535</v>
      </c>
      <c r="B198" s="49" t="s">
        <v>451</v>
      </c>
      <c r="C198" s="52">
        <v>0</v>
      </c>
      <c r="D198" s="177">
        <f t="shared" si="3"/>
        <v>0</v>
      </c>
      <c r="E198" s="49"/>
    </row>
    <row r="199" spans="1:5" s="176" customFormat="1" x14ac:dyDescent="0.2">
      <c r="A199" s="181">
        <v>5590</v>
      </c>
      <c r="B199" s="172" t="s">
        <v>452</v>
      </c>
      <c r="C199" s="173">
        <f>SUM(C200:C208)</f>
        <v>0</v>
      </c>
      <c r="D199" s="174">
        <f t="shared" si="3"/>
        <v>0</v>
      </c>
      <c r="E199" s="172"/>
    </row>
    <row r="200" spans="1:5" x14ac:dyDescent="0.2">
      <c r="A200" s="51">
        <v>5591</v>
      </c>
      <c r="B200" s="49" t="s">
        <v>453</v>
      </c>
      <c r="C200" s="52">
        <v>0</v>
      </c>
      <c r="D200" s="177">
        <f t="shared" si="3"/>
        <v>0</v>
      </c>
      <c r="E200" s="49"/>
    </row>
    <row r="201" spans="1:5" x14ac:dyDescent="0.2">
      <c r="A201" s="51">
        <v>5592</v>
      </c>
      <c r="B201" s="49" t="s">
        <v>454</v>
      </c>
      <c r="C201" s="52">
        <v>0</v>
      </c>
      <c r="D201" s="177">
        <f t="shared" si="3"/>
        <v>0</v>
      </c>
      <c r="E201" s="49"/>
    </row>
    <row r="202" spans="1:5" x14ac:dyDescent="0.2">
      <c r="A202" s="51">
        <v>5593</v>
      </c>
      <c r="B202" s="49" t="s">
        <v>455</v>
      </c>
      <c r="C202" s="52">
        <v>0</v>
      </c>
      <c r="D202" s="177">
        <f t="shared" si="3"/>
        <v>0</v>
      </c>
      <c r="E202" s="49"/>
    </row>
    <row r="203" spans="1:5" x14ac:dyDescent="0.2">
      <c r="A203" s="51">
        <v>5594</v>
      </c>
      <c r="B203" s="49" t="s">
        <v>511</v>
      </c>
      <c r="C203" s="52">
        <v>0</v>
      </c>
      <c r="D203" s="177">
        <f t="shared" si="3"/>
        <v>0</v>
      </c>
      <c r="E203" s="49"/>
    </row>
    <row r="204" spans="1:5" x14ac:dyDescent="0.2">
      <c r="A204" s="51">
        <v>5595</v>
      </c>
      <c r="B204" s="49" t="s">
        <v>457</v>
      </c>
      <c r="C204" s="52">
        <v>0</v>
      </c>
      <c r="D204" s="177">
        <f t="shared" si="3"/>
        <v>0</v>
      </c>
      <c r="E204" s="49"/>
    </row>
    <row r="205" spans="1:5" x14ac:dyDescent="0.2">
      <c r="A205" s="51">
        <v>5596</v>
      </c>
      <c r="B205" s="49" t="s">
        <v>352</v>
      </c>
      <c r="C205" s="52">
        <v>0</v>
      </c>
      <c r="D205" s="177">
        <f t="shared" si="3"/>
        <v>0</v>
      </c>
      <c r="E205" s="49"/>
    </row>
    <row r="206" spans="1:5" x14ac:dyDescent="0.2">
      <c r="A206" s="51">
        <v>5597</v>
      </c>
      <c r="B206" s="49" t="s">
        <v>458</v>
      </c>
      <c r="C206" s="52">
        <v>0</v>
      </c>
      <c r="D206" s="177">
        <f t="shared" si="3"/>
        <v>0</v>
      </c>
      <c r="E206" s="49"/>
    </row>
    <row r="207" spans="1:5" x14ac:dyDescent="0.2">
      <c r="A207" s="51">
        <v>5598</v>
      </c>
      <c r="B207" s="49" t="s">
        <v>512</v>
      </c>
      <c r="C207" s="52">
        <v>0</v>
      </c>
      <c r="D207" s="177">
        <f t="shared" si="3"/>
        <v>0</v>
      </c>
      <c r="E207" s="49"/>
    </row>
    <row r="208" spans="1:5" x14ac:dyDescent="0.2">
      <c r="A208" s="51">
        <v>5599</v>
      </c>
      <c r="B208" s="49" t="s">
        <v>459</v>
      </c>
      <c r="C208" s="52">
        <v>0</v>
      </c>
      <c r="D208" s="177">
        <f t="shared" si="3"/>
        <v>0</v>
      </c>
      <c r="E208" s="49"/>
    </row>
    <row r="209" spans="1:5" s="176" customFormat="1" x14ac:dyDescent="0.2">
      <c r="A209" s="181">
        <v>5600</v>
      </c>
      <c r="B209" s="172" t="s">
        <v>79</v>
      </c>
      <c r="C209" s="173">
        <f>C210</f>
        <v>0</v>
      </c>
      <c r="D209" s="174">
        <f t="shared" si="3"/>
        <v>0</v>
      </c>
      <c r="E209" s="172"/>
    </row>
    <row r="210" spans="1:5" s="176" customFormat="1" x14ac:dyDescent="0.2">
      <c r="A210" s="181">
        <v>5610</v>
      </c>
      <c r="B210" s="172" t="s">
        <v>460</v>
      </c>
      <c r="C210" s="173">
        <f>C211</f>
        <v>0</v>
      </c>
      <c r="D210" s="174">
        <f t="shared" si="3"/>
        <v>0</v>
      </c>
      <c r="E210" s="172"/>
    </row>
    <row r="211" spans="1:5" x14ac:dyDescent="0.2">
      <c r="A211" s="51">
        <v>5611</v>
      </c>
      <c r="B211" s="49" t="s">
        <v>461</v>
      </c>
      <c r="C211" s="52">
        <v>0</v>
      </c>
      <c r="D211" s="177">
        <f t="shared" si="3"/>
        <v>0</v>
      </c>
      <c r="E211" s="49"/>
    </row>
    <row r="213" spans="1:5" x14ac:dyDescent="0.2">
      <c r="B213" s="20" t="s">
        <v>618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98"/>
    </row>
    <row r="2" spans="1:2" ht="15" customHeight="1" x14ac:dyDescent="0.2">
      <c r="A2" s="85" t="s">
        <v>186</v>
      </c>
      <c r="B2" s="86" t="s">
        <v>50</v>
      </c>
    </row>
    <row r="3" spans="1:2" x14ac:dyDescent="0.2">
      <c r="A3" s="13"/>
      <c r="B3" s="99"/>
    </row>
    <row r="4" spans="1:2" ht="14.1" customHeight="1" x14ac:dyDescent="0.2">
      <c r="A4" s="100" t="s">
        <v>563</v>
      </c>
      <c r="B4" s="90" t="s">
        <v>78</v>
      </c>
    </row>
    <row r="5" spans="1:2" ht="14.1" customHeight="1" x14ac:dyDescent="0.2">
      <c r="A5" s="91"/>
      <c r="B5" s="90" t="s">
        <v>51</v>
      </c>
    </row>
    <row r="6" spans="1:2" ht="14.1" customHeight="1" x14ac:dyDescent="0.2">
      <c r="A6" s="91"/>
      <c r="B6" s="90" t="s">
        <v>145</v>
      </c>
    </row>
    <row r="7" spans="1:2" ht="14.1" customHeight="1" x14ac:dyDescent="0.2">
      <c r="A7" s="91"/>
      <c r="B7" s="90" t="s">
        <v>63</v>
      </c>
    </row>
    <row r="8" spans="1:2" x14ac:dyDescent="0.2">
      <c r="A8" s="91"/>
    </row>
    <row r="9" spans="1:2" x14ac:dyDescent="0.2">
      <c r="A9" s="100" t="s">
        <v>564</v>
      </c>
      <c r="B9" s="92" t="s">
        <v>147</v>
      </c>
    </row>
    <row r="10" spans="1:2" ht="15" customHeight="1" x14ac:dyDescent="0.2">
      <c r="A10" s="91"/>
      <c r="B10" s="101" t="s">
        <v>63</v>
      </c>
    </row>
    <row r="11" spans="1:2" x14ac:dyDescent="0.2">
      <c r="A11" s="91"/>
    </row>
    <row r="12" spans="1:2" x14ac:dyDescent="0.2">
      <c r="A12" s="100" t="s">
        <v>566</v>
      </c>
      <c r="B12" s="92" t="s">
        <v>147</v>
      </c>
    </row>
    <row r="13" spans="1:2" ht="22.5" x14ac:dyDescent="0.2">
      <c r="A13" s="91"/>
      <c r="B13" s="92" t="s">
        <v>70</v>
      </c>
    </row>
    <row r="14" spans="1:2" x14ac:dyDescent="0.2">
      <c r="A14" s="91"/>
      <c r="B14" s="101" t="s">
        <v>63</v>
      </c>
    </row>
    <row r="15" spans="1:2" x14ac:dyDescent="0.2">
      <c r="A15" s="91"/>
    </row>
    <row r="16" spans="1:2" x14ac:dyDescent="0.2">
      <c r="A16" s="91"/>
    </row>
    <row r="17" spans="1:2" ht="15" customHeight="1" x14ac:dyDescent="0.2">
      <c r="A17" s="100" t="s">
        <v>567</v>
      </c>
      <c r="B17" s="94" t="s">
        <v>71</v>
      </c>
    </row>
    <row r="18" spans="1:2" ht="15" customHeight="1" x14ac:dyDescent="0.2">
      <c r="A18" s="13"/>
      <c r="B18" s="9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3"/>
  <sheetViews>
    <sheetView zoomScale="106" zoomScaleNormal="106" workbookViewId="0">
      <selection activeCell="D160" sqref="D160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6" t="s">
        <v>661</v>
      </c>
      <c r="B1" s="187"/>
      <c r="C1" s="187"/>
      <c r="D1" s="187"/>
      <c r="E1" s="187"/>
      <c r="F1" s="187"/>
      <c r="G1" s="14" t="s">
        <v>598</v>
      </c>
      <c r="H1" s="25">
        <v>2024</v>
      </c>
    </row>
    <row r="2" spans="1:8" s="16" customFormat="1" ht="18.95" customHeight="1" x14ac:dyDescent="0.25">
      <c r="A2" s="186" t="s">
        <v>602</v>
      </c>
      <c r="B2" s="187"/>
      <c r="C2" s="187"/>
      <c r="D2" s="187"/>
      <c r="E2" s="187"/>
      <c r="F2" s="187"/>
      <c r="G2" s="14" t="s">
        <v>599</v>
      </c>
      <c r="H2" s="25" t="s">
        <v>601</v>
      </c>
    </row>
    <row r="3" spans="1:8" s="16" customFormat="1" ht="18.95" customHeight="1" x14ac:dyDescent="0.25">
      <c r="A3" s="186" t="s">
        <v>662</v>
      </c>
      <c r="B3" s="187"/>
      <c r="C3" s="187"/>
      <c r="D3" s="187"/>
      <c r="E3" s="187"/>
      <c r="F3" s="187"/>
      <c r="G3" s="14" t="s">
        <v>600</v>
      </c>
      <c r="H3" s="25">
        <v>1</v>
      </c>
    </row>
    <row r="4" spans="1:8" x14ac:dyDescent="0.2">
      <c r="A4" s="18" t="s">
        <v>192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193</v>
      </c>
      <c r="C8" s="24">
        <v>0</v>
      </c>
    </row>
    <row r="9" spans="1:8" x14ac:dyDescent="0.2">
      <c r="A9" s="22">
        <v>1115</v>
      </c>
      <c r="B9" s="20" t="s">
        <v>194</v>
      </c>
      <c r="C9" s="24">
        <v>0</v>
      </c>
    </row>
    <row r="10" spans="1:8" x14ac:dyDescent="0.2">
      <c r="A10" s="22">
        <v>1121</v>
      </c>
      <c r="B10" s="20" t="s">
        <v>195</v>
      </c>
      <c r="C10" s="24">
        <v>0</v>
      </c>
    </row>
    <row r="11" spans="1:8" x14ac:dyDescent="0.2">
      <c r="A11" s="22">
        <v>1211</v>
      </c>
      <c r="B11" s="20" t="s">
        <v>196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183</v>
      </c>
    </row>
    <row r="15" spans="1:8" x14ac:dyDescent="0.2">
      <c r="A15" s="22">
        <v>1122</v>
      </c>
      <c r="B15" s="20" t="s">
        <v>197</v>
      </c>
      <c r="C15" s="24">
        <v>309646.55</v>
      </c>
      <c r="D15" s="24">
        <v>309646.55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199</v>
      </c>
      <c r="E19" s="21" t="s">
        <v>200</v>
      </c>
      <c r="F19" s="21" t="s">
        <v>201</v>
      </c>
      <c r="G19" s="21" t="s">
        <v>202</v>
      </c>
      <c r="H19" s="21" t="s">
        <v>203</v>
      </c>
    </row>
    <row r="20" spans="1:8" x14ac:dyDescent="0.2">
      <c r="A20" s="22">
        <v>1123</v>
      </c>
      <c r="B20" s="20" t="s">
        <v>204</v>
      </c>
      <c r="C20" s="24">
        <v>172639.15</v>
      </c>
      <c r="D20" s="24">
        <v>172639.15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205</v>
      </c>
      <c r="C21" s="24">
        <v>33053.339999999997</v>
      </c>
      <c r="D21" s="24">
        <v>33053.339999999997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568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569</v>
      </c>
      <c r="C23" s="24">
        <v>25247.72</v>
      </c>
      <c r="D23" s="24">
        <v>25247.72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207</v>
      </c>
      <c r="C25" s="24">
        <v>20880</v>
      </c>
      <c r="D25" s="24">
        <v>20880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209</v>
      </c>
      <c r="C27" s="24">
        <v>1511427.4</v>
      </c>
      <c r="D27" s="24">
        <v>1511427.4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570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211</v>
      </c>
      <c r="G31" s="21" t="s">
        <v>157</v>
      </c>
      <c r="H31" s="21"/>
    </row>
    <row r="32" spans="1:8" x14ac:dyDescent="0.2">
      <c r="A32" s="22">
        <v>1140</v>
      </c>
      <c r="B32" s="20" t="s">
        <v>212</v>
      </c>
      <c r="C32" s="24">
        <f>SUM(C33:C37)</f>
        <v>0</v>
      </c>
    </row>
    <row r="33" spans="1:8" x14ac:dyDescent="0.2">
      <c r="A33" s="22">
        <v>1141</v>
      </c>
      <c r="B33" s="20" t="s">
        <v>213</v>
      </c>
      <c r="C33" s="24">
        <v>0</v>
      </c>
    </row>
    <row r="34" spans="1:8" x14ac:dyDescent="0.2">
      <c r="A34" s="22">
        <v>1142</v>
      </c>
      <c r="B34" s="20" t="s">
        <v>214</v>
      </c>
      <c r="C34" s="24">
        <v>0</v>
      </c>
    </row>
    <row r="35" spans="1:8" x14ac:dyDescent="0.2">
      <c r="A35" s="22">
        <v>1143</v>
      </c>
      <c r="B35" s="20" t="s">
        <v>215</v>
      </c>
      <c r="C35" s="24">
        <v>0</v>
      </c>
    </row>
    <row r="36" spans="1:8" x14ac:dyDescent="0.2">
      <c r="A36" s="22">
        <v>1144</v>
      </c>
      <c r="B36" s="20" t="s">
        <v>216</v>
      </c>
      <c r="C36" s="24">
        <v>0</v>
      </c>
    </row>
    <row r="37" spans="1:8" x14ac:dyDescent="0.2">
      <c r="A37" s="22">
        <v>1145</v>
      </c>
      <c r="B37" s="20" t="s">
        <v>217</v>
      </c>
      <c r="C37" s="24">
        <v>0</v>
      </c>
    </row>
    <row r="39" spans="1:8" x14ac:dyDescent="0.2">
      <c r="A39" s="19" t="s">
        <v>218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219</v>
      </c>
      <c r="G40" s="21"/>
      <c r="H40" s="21"/>
    </row>
    <row r="41" spans="1:8" x14ac:dyDescent="0.2">
      <c r="A41" s="22">
        <v>1150</v>
      </c>
      <c r="B41" s="20" t="s">
        <v>220</v>
      </c>
      <c r="C41" s="24">
        <f>C42</f>
        <v>25257.32</v>
      </c>
    </row>
    <row r="42" spans="1:8" x14ac:dyDescent="0.2">
      <c r="A42" s="22">
        <v>1151</v>
      </c>
      <c r="B42" s="20" t="s">
        <v>221</v>
      </c>
      <c r="C42" s="24">
        <v>25257.32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203</v>
      </c>
      <c r="F45" s="21"/>
      <c r="G45" s="21"/>
      <c r="H45" s="21"/>
    </row>
    <row r="46" spans="1:8" x14ac:dyDescent="0.2">
      <c r="A46" s="22">
        <v>1213</v>
      </c>
      <c r="B46" s="20" t="s">
        <v>222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223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224</v>
      </c>
      <c r="H53" s="21" t="s">
        <v>162</v>
      </c>
      <c r="I53" s="21" t="s">
        <v>225</v>
      </c>
    </row>
    <row r="54" spans="1:9" x14ac:dyDescent="0.2">
      <c r="A54" s="22">
        <v>1230</v>
      </c>
      <c r="B54" s="20" t="s">
        <v>226</v>
      </c>
      <c r="C54" s="24">
        <f>SUM(C55:C61)</f>
        <v>178119.1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227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228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229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230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231</v>
      </c>
      <c r="C59" s="24">
        <v>178119.1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232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233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234</v>
      </c>
      <c r="C62" s="24">
        <f>SUM(C63:C70)</f>
        <v>11711763.07</v>
      </c>
      <c r="D62" s="24">
        <f t="shared" ref="D62:E62" si="0">SUM(D63:D70)</f>
        <v>0</v>
      </c>
      <c r="E62" s="24">
        <f t="shared" si="0"/>
        <v>6725488.7000000002</v>
      </c>
    </row>
    <row r="63" spans="1:9" x14ac:dyDescent="0.2">
      <c r="A63" s="22">
        <v>1241</v>
      </c>
      <c r="B63" s="20" t="s">
        <v>235</v>
      </c>
      <c r="C63" s="24">
        <v>5309482.87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236</v>
      </c>
      <c r="C64" s="24">
        <v>766811.08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237</v>
      </c>
      <c r="C65" s="24">
        <v>147886.60999999999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238</v>
      </c>
      <c r="C66" s="24">
        <v>4964191.74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239</v>
      </c>
      <c r="C67" s="24">
        <v>0</v>
      </c>
      <c r="D67" s="24">
        <v>0</v>
      </c>
      <c r="E67" s="24">
        <v>6725488.7000000002</v>
      </c>
    </row>
    <row r="68" spans="1:9" x14ac:dyDescent="0.2">
      <c r="A68" s="22">
        <v>1246</v>
      </c>
      <c r="B68" s="20" t="s">
        <v>240</v>
      </c>
      <c r="C68" s="24">
        <v>496245.77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241</v>
      </c>
      <c r="C69" s="24">
        <v>27145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242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243</v>
      </c>
      <c r="F73" s="21" t="s">
        <v>153</v>
      </c>
      <c r="G73" s="21" t="s">
        <v>224</v>
      </c>
      <c r="H73" s="21" t="s">
        <v>162</v>
      </c>
      <c r="I73" s="21" t="s">
        <v>225</v>
      </c>
    </row>
    <row r="74" spans="1:9" x14ac:dyDescent="0.2">
      <c r="A74" s="22">
        <v>1250</v>
      </c>
      <c r="B74" s="20" t="s">
        <v>244</v>
      </c>
      <c r="C74" s="24">
        <f>SUM(C75:C79)</f>
        <v>166706.79999999999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245</v>
      </c>
      <c r="C75" s="24">
        <v>25494.799999999999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246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247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248</v>
      </c>
      <c r="C78" s="24">
        <v>141212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249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250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251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252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253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254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255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256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257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258</v>
      </c>
      <c r="C90" s="24">
        <f>SUM(C91:C92)</f>
        <v>0</v>
      </c>
    </row>
    <row r="91" spans="1:8" x14ac:dyDescent="0.2">
      <c r="A91" s="22">
        <v>1161</v>
      </c>
      <c r="B91" s="20" t="s">
        <v>259</v>
      </c>
      <c r="C91" s="24">
        <v>0</v>
      </c>
    </row>
    <row r="92" spans="1:8" x14ac:dyDescent="0.2">
      <c r="A92" s="22">
        <v>1162</v>
      </c>
      <c r="B92" s="20" t="s">
        <v>260</v>
      </c>
      <c r="C92" s="24">
        <v>0</v>
      </c>
    </row>
    <row r="94" spans="1:8" x14ac:dyDescent="0.2">
      <c r="A94" s="19" t="s">
        <v>571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203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579</v>
      </c>
      <c r="C96" s="24">
        <f>SUM(C97:C100)</f>
        <v>0</v>
      </c>
    </row>
    <row r="97" spans="1:8" x14ac:dyDescent="0.2">
      <c r="A97" s="22">
        <v>1191</v>
      </c>
      <c r="B97" s="20" t="s">
        <v>572</v>
      </c>
      <c r="C97" s="24">
        <v>0</v>
      </c>
    </row>
    <row r="98" spans="1:8" x14ac:dyDescent="0.2">
      <c r="A98" s="22">
        <v>1192</v>
      </c>
      <c r="B98" s="20" t="s">
        <v>573</v>
      </c>
      <c r="C98" s="24">
        <v>0</v>
      </c>
    </row>
    <row r="99" spans="1:8" x14ac:dyDescent="0.2">
      <c r="A99" s="22">
        <v>1193</v>
      </c>
      <c r="B99" s="20" t="s">
        <v>574</v>
      </c>
      <c r="C99" s="24">
        <v>0</v>
      </c>
    </row>
    <row r="100" spans="1:8" x14ac:dyDescent="0.2">
      <c r="A100" s="22">
        <v>1194</v>
      </c>
      <c r="B100" s="20" t="s">
        <v>575</v>
      </c>
      <c r="C100" s="24">
        <v>0</v>
      </c>
    </row>
    <row r="101" spans="1:8" x14ac:dyDescent="0.2">
      <c r="A101" s="19" t="s">
        <v>619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203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261</v>
      </c>
      <c r="C103" s="24">
        <f>SUM(C104:C106)</f>
        <v>0</v>
      </c>
    </row>
    <row r="104" spans="1:8" x14ac:dyDescent="0.2">
      <c r="A104" s="22">
        <v>1291</v>
      </c>
      <c r="B104" s="20" t="s">
        <v>262</v>
      </c>
      <c r="C104" s="24">
        <v>0</v>
      </c>
    </row>
    <row r="105" spans="1:8" x14ac:dyDescent="0.2">
      <c r="A105" s="22">
        <v>1292</v>
      </c>
      <c r="B105" s="20" t="s">
        <v>263</v>
      </c>
      <c r="C105" s="24">
        <v>0</v>
      </c>
    </row>
    <row r="106" spans="1:8" x14ac:dyDescent="0.2">
      <c r="A106" s="22">
        <v>1293</v>
      </c>
      <c r="B106" s="20" t="s">
        <v>264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199</v>
      </c>
      <c r="E109" s="21" t="s">
        <v>200</v>
      </c>
      <c r="F109" s="21" t="s">
        <v>201</v>
      </c>
      <c r="G109" s="21" t="s">
        <v>265</v>
      </c>
      <c r="H109" s="21" t="s">
        <v>266</v>
      </c>
    </row>
    <row r="110" spans="1:8" x14ac:dyDescent="0.2">
      <c r="A110" s="22">
        <v>2110</v>
      </c>
      <c r="B110" s="20" t="s">
        <v>267</v>
      </c>
      <c r="C110" s="24">
        <f>SUM(C111:C119)</f>
        <v>461544.25</v>
      </c>
      <c r="D110" s="24">
        <f>SUM(D111:D119)</f>
        <v>461544.25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268</v>
      </c>
      <c r="C111" s="24">
        <v>6915.29</v>
      </c>
      <c r="D111" s="24">
        <f>C111</f>
        <v>6915.29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269</v>
      </c>
      <c r="C112" s="24">
        <v>36098.21</v>
      </c>
      <c r="D112" s="24">
        <f t="shared" ref="D112:D119" si="1">C112</f>
        <v>36098.21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270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271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272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273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274</v>
      </c>
      <c r="C117" s="24">
        <v>415535.86</v>
      </c>
      <c r="D117" s="24">
        <f t="shared" si="1"/>
        <v>415535.86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275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276</v>
      </c>
      <c r="C119" s="24">
        <v>2994.89</v>
      </c>
      <c r="D119" s="24">
        <f t="shared" si="1"/>
        <v>2994.89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277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278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279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280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203</v>
      </c>
      <c r="F126" s="21"/>
      <c r="G126" s="21"/>
      <c r="H126" s="21"/>
    </row>
    <row r="127" spans="1:8" x14ac:dyDescent="0.2">
      <c r="A127" s="22">
        <v>2160</v>
      </c>
      <c r="B127" s="20" t="s">
        <v>281</v>
      </c>
      <c r="C127" s="24">
        <f>SUM(C128:C133)</f>
        <v>0</v>
      </c>
    </row>
    <row r="128" spans="1:8" x14ac:dyDescent="0.2">
      <c r="A128" s="22">
        <v>2161</v>
      </c>
      <c r="B128" s="20" t="s">
        <v>282</v>
      </c>
      <c r="C128" s="24">
        <v>0</v>
      </c>
    </row>
    <row r="129" spans="1:8" x14ac:dyDescent="0.2">
      <c r="A129" s="22">
        <v>2162</v>
      </c>
      <c r="B129" s="20" t="s">
        <v>283</v>
      </c>
      <c r="C129" s="24">
        <v>0</v>
      </c>
    </row>
    <row r="130" spans="1:8" x14ac:dyDescent="0.2">
      <c r="A130" s="22">
        <v>2163</v>
      </c>
      <c r="B130" s="20" t="s">
        <v>284</v>
      </c>
      <c r="C130" s="24">
        <v>0</v>
      </c>
    </row>
    <row r="131" spans="1:8" x14ac:dyDescent="0.2">
      <c r="A131" s="22">
        <v>2164</v>
      </c>
      <c r="B131" s="20" t="s">
        <v>285</v>
      </c>
      <c r="C131" s="24">
        <v>0</v>
      </c>
    </row>
    <row r="132" spans="1:8" x14ac:dyDescent="0.2">
      <c r="A132" s="22">
        <v>2165</v>
      </c>
      <c r="B132" s="20" t="s">
        <v>286</v>
      </c>
      <c r="C132" s="24">
        <v>0</v>
      </c>
    </row>
    <row r="133" spans="1:8" x14ac:dyDescent="0.2">
      <c r="A133" s="22">
        <v>2166</v>
      </c>
      <c r="B133" s="20" t="s">
        <v>287</v>
      </c>
      <c r="C133" s="24">
        <v>0</v>
      </c>
    </row>
    <row r="134" spans="1:8" x14ac:dyDescent="0.2">
      <c r="A134" s="22">
        <v>2250</v>
      </c>
      <c r="B134" s="20" t="s">
        <v>288</v>
      </c>
      <c r="C134" s="24">
        <f>SUM(C135:C140)</f>
        <v>0</v>
      </c>
    </row>
    <row r="135" spans="1:8" x14ac:dyDescent="0.2">
      <c r="A135" s="22">
        <v>2251</v>
      </c>
      <c r="B135" s="20" t="s">
        <v>289</v>
      </c>
      <c r="C135" s="24">
        <v>0</v>
      </c>
    </row>
    <row r="136" spans="1:8" x14ac:dyDescent="0.2">
      <c r="A136" s="22">
        <v>2252</v>
      </c>
      <c r="B136" s="20" t="s">
        <v>290</v>
      </c>
      <c r="C136" s="24">
        <v>0</v>
      </c>
    </row>
    <row r="137" spans="1:8" x14ac:dyDescent="0.2">
      <c r="A137" s="22">
        <v>2253</v>
      </c>
      <c r="B137" s="20" t="s">
        <v>291</v>
      </c>
      <c r="C137" s="24">
        <v>0</v>
      </c>
    </row>
    <row r="138" spans="1:8" x14ac:dyDescent="0.2">
      <c r="A138" s="22">
        <v>2254</v>
      </c>
      <c r="B138" s="20" t="s">
        <v>292</v>
      </c>
      <c r="C138" s="24">
        <v>0</v>
      </c>
    </row>
    <row r="139" spans="1:8" x14ac:dyDescent="0.2">
      <c r="A139" s="22">
        <v>2255</v>
      </c>
      <c r="B139" s="20" t="s">
        <v>293</v>
      </c>
      <c r="C139" s="24">
        <v>0</v>
      </c>
    </row>
    <row r="140" spans="1:8" x14ac:dyDescent="0.2">
      <c r="A140" s="22">
        <v>2256</v>
      </c>
      <c r="B140" s="20" t="s">
        <v>294</v>
      </c>
      <c r="C140" s="24">
        <v>0</v>
      </c>
    </row>
    <row r="142" spans="1:8" x14ac:dyDescent="0.2">
      <c r="A142" s="152" t="s">
        <v>664</v>
      </c>
      <c r="B142" s="152"/>
      <c r="C142" s="152"/>
      <c r="D142" s="152"/>
      <c r="E142" s="152"/>
      <c r="F142" s="19"/>
      <c r="G142" s="19"/>
      <c r="H142" s="19"/>
    </row>
    <row r="143" spans="1:8" x14ac:dyDescent="0.2">
      <c r="A143" s="154" t="s">
        <v>143</v>
      </c>
      <c r="B143" s="154" t="s">
        <v>140</v>
      </c>
      <c r="C143" s="154" t="s">
        <v>141</v>
      </c>
      <c r="D143" s="153" t="s">
        <v>144</v>
      </c>
      <c r="E143" s="153" t="s">
        <v>203</v>
      </c>
      <c r="F143" s="23"/>
      <c r="G143" s="23"/>
      <c r="H143" s="23"/>
    </row>
    <row r="144" spans="1:8" x14ac:dyDescent="0.2">
      <c r="A144" s="150">
        <v>2150</v>
      </c>
      <c r="B144" s="149" t="s">
        <v>665</v>
      </c>
      <c r="C144" s="151">
        <v>0</v>
      </c>
      <c r="D144" s="149"/>
      <c r="E144" s="149"/>
    </row>
    <row r="145" spans="1:5" x14ac:dyDescent="0.2">
      <c r="A145" s="150">
        <v>2151</v>
      </c>
      <c r="B145" s="149" t="s">
        <v>666</v>
      </c>
      <c r="C145" s="151">
        <v>0</v>
      </c>
      <c r="D145" s="149"/>
      <c r="E145" s="149"/>
    </row>
    <row r="146" spans="1:5" x14ac:dyDescent="0.2">
      <c r="A146" s="150">
        <v>2152</v>
      </c>
      <c r="B146" s="149" t="s">
        <v>667</v>
      </c>
      <c r="C146" s="151">
        <v>0</v>
      </c>
      <c r="D146" s="149"/>
      <c r="E146" s="149"/>
    </row>
    <row r="147" spans="1:5" x14ac:dyDescent="0.2">
      <c r="A147" s="150">
        <v>2159</v>
      </c>
      <c r="B147" s="149" t="s">
        <v>295</v>
      </c>
      <c r="C147" s="151">
        <v>0</v>
      </c>
      <c r="D147" s="149"/>
      <c r="E147" s="149"/>
    </row>
    <row r="148" spans="1:5" x14ac:dyDescent="0.2">
      <c r="A148" s="150">
        <v>2240</v>
      </c>
      <c r="B148" s="149" t="s">
        <v>297</v>
      </c>
      <c r="C148" s="151">
        <v>0</v>
      </c>
      <c r="D148" s="149"/>
      <c r="E148" s="149"/>
    </row>
    <row r="149" spans="1:5" x14ac:dyDescent="0.2">
      <c r="A149" s="150">
        <v>2241</v>
      </c>
      <c r="B149" s="149" t="s">
        <v>298</v>
      </c>
      <c r="C149" s="151">
        <v>0</v>
      </c>
      <c r="D149" s="149"/>
      <c r="E149" s="149"/>
    </row>
    <row r="150" spans="1:5" x14ac:dyDescent="0.2">
      <c r="A150" s="150">
        <v>2242</v>
      </c>
      <c r="B150" s="149" t="s">
        <v>299</v>
      </c>
      <c r="C150" s="151">
        <v>0</v>
      </c>
      <c r="D150" s="149"/>
      <c r="E150" s="149"/>
    </row>
    <row r="151" spans="1:5" x14ac:dyDescent="0.2">
      <c r="A151" s="150">
        <v>2249</v>
      </c>
      <c r="B151" s="149" t="s">
        <v>300</v>
      </c>
      <c r="C151" s="151">
        <v>0</v>
      </c>
      <c r="D151" s="149"/>
      <c r="E151" s="149"/>
    </row>
    <row r="152" spans="1:5" x14ac:dyDescent="0.2">
      <c r="A152" s="150"/>
      <c r="B152" s="149"/>
      <c r="C152" s="151"/>
      <c r="D152" s="149"/>
      <c r="E152" s="149"/>
    </row>
    <row r="153" spans="1:5" x14ac:dyDescent="0.2">
      <c r="A153" s="152" t="s">
        <v>668</v>
      </c>
      <c r="B153" s="152"/>
      <c r="C153" s="152"/>
      <c r="D153" s="152"/>
      <c r="E153" s="152"/>
    </row>
    <row r="154" spans="1:5" x14ac:dyDescent="0.2">
      <c r="A154" s="154" t="s">
        <v>143</v>
      </c>
      <c r="B154" s="154" t="s">
        <v>140</v>
      </c>
      <c r="C154" s="154" t="s">
        <v>141</v>
      </c>
      <c r="D154" s="153" t="s">
        <v>144</v>
      </c>
      <c r="E154" s="153" t="s">
        <v>203</v>
      </c>
    </row>
    <row r="155" spans="1:5" x14ac:dyDescent="0.2">
      <c r="A155" s="150">
        <v>2170</v>
      </c>
      <c r="B155" s="149" t="s">
        <v>669</v>
      </c>
      <c r="C155" s="151">
        <v>0</v>
      </c>
      <c r="D155" s="149"/>
      <c r="E155" s="149"/>
    </row>
    <row r="156" spans="1:5" x14ac:dyDescent="0.2">
      <c r="A156" s="150">
        <v>2171</v>
      </c>
      <c r="B156" s="149" t="s">
        <v>670</v>
      </c>
      <c r="C156" s="151">
        <v>0</v>
      </c>
      <c r="D156" s="149"/>
      <c r="E156" s="149"/>
    </row>
    <row r="157" spans="1:5" x14ac:dyDescent="0.2">
      <c r="A157" s="150">
        <v>2172</v>
      </c>
      <c r="B157" s="149" t="s">
        <v>671</v>
      </c>
      <c r="C157" s="151">
        <v>0</v>
      </c>
      <c r="D157" s="149"/>
      <c r="E157" s="149"/>
    </row>
    <row r="158" spans="1:5" x14ac:dyDescent="0.2">
      <c r="A158" s="150">
        <v>2179</v>
      </c>
      <c r="B158" s="149" t="s">
        <v>672</v>
      </c>
      <c r="C158" s="151">
        <v>0</v>
      </c>
      <c r="D158" s="149"/>
      <c r="E158" s="149"/>
    </row>
    <row r="159" spans="1:5" x14ac:dyDescent="0.2">
      <c r="A159" s="150">
        <v>2260</v>
      </c>
      <c r="B159" s="149" t="s">
        <v>673</v>
      </c>
      <c r="C159" s="151">
        <v>0</v>
      </c>
      <c r="D159" s="149"/>
      <c r="E159" s="149"/>
    </row>
    <row r="160" spans="1:5" x14ac:dyDescent="0.2">
      <c r="A160" s="150">
        <v>2261</v>
      </c>
      <c r="B160" s="149" t="s">
        <v>674</v>
      </c>
      <c r="C160" s="151">
        <v>0</v>
      </c>
      <c r="D160" s="149"/>
      <c r="E160" s="149"/>
    </row>
    <row r="161" spans="1:5" x14ac:dyDescent="0.2">
      <c r="A161" s="150">
        <v>2262</v>
      </c>
      <c r="B161" s="149" t="s">
        <v>675</v>
      </c>
      <c r="C161" s="151">
        <v>0</v>
      </c>
      <c r="D161" s="149"/>
      <c r="E161" s="149"/>
    </row>
    <row r="162" spans="1:5" x14ac:dyDescent="0.2">
      <c r="A162" s="150">
        <v>2263</v>
      </c>
      <c r="B162" s="149" t="s">
        <v>676</v>
      </c>
      <c r="C162" s="151">
        <v>0</v>
      </c>
      <c r="D162" s="149"/>
      <c r="E162" s="149"/>
    </row>
    <row r="163" spans="1:5" x14ac:dyDescent="0.2">
      <c r="A163" s="150">
        <v>2269</v>
      </c>
      <c r="B163" s="149" t="s">
        <v>677</v>
      </c>
      <c r="C163" s="151">
        <v>0</v>
      </c>
      <c r="D163" s="149"/>
      <c r="E163" s="149"/>
    </row>
    <row r="164" spans="1:5" x14ac:dyDescent="0.2">
      <c r="A164" s="149"/>
      <c r="B164" s="149"/>
      <c r="C164" s="149"/>
      <c r="D164" s="149"/>
      <c r="E164" s="149"/>
    </row>
    <row r="165" spans="1:5" x14ac:dyDescent="0.2">
      <c r="A165" s="152" t="s">
        <v>678</v>
      </c>
      <c r="B165" s="152"/>
      <c r="C165" s="152"/>
      <c r="D165" s="152"/>
      <c r="E165" s="152"/>
    </row>
    <row r="166" spans="1:5" x14ac:dyDescent="0.2">
      <c r="A166" s="154" t="s">
        <v>143</v>
      </c>
      <c r="B166" s="154" t="s">
        <v>140</v>
      </c>
      <c r="C166" s="154" t="s">
        <v>141</v>
      </c>
      <c r="D166" s="153" t="s">
        <v>144</v>
      </c>
      <c r="E166" s="153" t="s">
        <v>203</v>
      </c>
    </row>
    <row r="167" spans="1:5" x14ac:dyDescent="0.2">
      <c r="A167" s="150">
        <v>2190</v>
      </c>
      <c r="B167" s="149" t="s">
        <v>679</v>
      </c>
      <c r="C167" s="151">
        <v>0</v>
      </c>
      <c r="D167" s="149"/>
      <c r="E167" s="149"/>
    </row>
    <row r="168" spans="1:5" x14ac:dyDescent="0.2">
      <c r="A168" s="150">
        <v>2191</v>
      </c>
      <c r="B168" s="149" t="s">
        <v>680</v>
      </c>
      <c r="C168" s="151">
        <v>0</v>
      </c>
      <c r="D168" s="149"/>
      <c r="E168" s="149"/>
    </row>
    <row r="169" spans="1:5" x14ac:dyDescent="0.2">
      <c r="A169" s="150">
        <v>2192</v>
      </c>
      <c r="B169" s="149" t="s">
        <v>681</v>
      </c>
      <c r="C169" s="151">
        <v>0</v>
      </c>
      <c r="D169" s="149"/>
      <c r="E169" s="149"/>
    </row>
    <row r="170" spans="1:5" x14ac:dyDescent="0.2">
      <c r="A170" s="150">
        <v>2199</v>
      </c>
      <c r="B170" s="149" t="s">
        <v>296</v>
      </c>
      <c r="C170" s="151">
        <v>0</v>
      </c>
      <c r="D170" s="149"/>
      <c r="E170" s="149"/>
    </row>
    <row r="171" spans="1:5" x14ac:dyDescent="0.2">
      <c r="A171" s="149"/>
      <c r="B171" s="149"/>
      <c r="C171" s="149"/>
      <c r="D171" s="149"/>
      <c r="E171" s="149"/>
    </row>
    <row r="172" spans="1:5" x14ac:dyDescent="0.2">
      <c r="A172" s="149"/>
      <c r="B172" s="149"/>
      <c r="C172" s="149"/>
      <c r="D172" s="149"/>
      <c r="E172" s="149"/>
    </row>
    <row r="173" spans="1:5" x14ac:dyDescent="0.2">
      <c r="A173" s="149"/>
      <c r="B173" s="149" t="s">
        <v>618</v>
      </c>
      <c r="C173" s="149"/>
      <c r="D173" s="149"/>
      <c r="E173" s="14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5" t="s">
        <v>186</v>
      </c>
      <c r="B2" s="86" t="s">
        <v>50</v>
      </c>
    </row>
    <row r="3" spans="1:2" x14ac:dyDescent="0.2">
      <c r="A3" s="87"/>
      <c r="B3" s="88"/>
    </row>
    <row r="4" spans="1:2" ht="15" customHeight="1" x14ac:dyDescent="0.2">
      <c r="A4" s="89" t="s">
        <v>1</v>
      </c>
      <c r="B4" s="90" t="s">
        <v>78</v>
      </c>
    </row>
    <row r="5" spans="1:2" ht="15" customHeight="1" x14ac:dyDescent="0.2">
      <c r="A5" s="91"/>
      <c r="B5" s="90" t="s">
        <v>51</v>
      </c>
    </row>
    <row r="6" spans="1:2" ht="15" customHeight="1" x14ac:dyDescent="0.2">
      <c r="A6" s="91"/>
      <c r="B6" s="92" t="s">
        <v>146</v>
      </c>
    </row>
    <row r="7" spans="1:2" ht="15" customHeight="1" x14ac:dyDescent="0.2">
      <c r="A7" s="91"/>
      <c r="B7" s="90" t="s">
        <v>52</v>
      </c>
    </row>
    <row r="8" spans="1:2" x14ac:dyDescent="0.2">
      <c r="A8" s="91"/>
    </row>
    <row r="9" spans="1:2" ht="15" customHeight="1" x14ac:dyDescent="0.2">
      <c r="A9" s="89" t="s">
        <v>3</v>
      </c>
      <c r="B9" s="90" t="s">
        <v>580</v>
      </c>
    </row>
    <row r="10" spans="1:2" ht="15" customHeight="1" x14ac:dyDescent="0.2">
      <c r="A10" s="91"/>
      <c r="B10" s="90" t="s">
        <v>581</v>
      </c>
    </row>
    <row r="11" spans="1:2" ht="15" customHeight="1" x14ac:dyDescent="0.2">
      <c r="A11" s="91"/>
      <c r="B11" s="90" t="s">
        <v>124</v>
      </c>
    </row>
    <row r="12" spans="1:2" ht="15" customHeight="1" x14ac:dyDescent="0.2">
      <c r="A12" s="91"/>
      <c r="B12" s="90" t="s">
        <v>123</v>
      </c>
    </row>
    <row r="13" spans="1:2" ht="15" customHeight="1" x14ac:dyDescent="0.2">
      <c r="A13" s="91"/>
      <c r="B13" s="90" t="s">
        <v>125</v>
      </c>
    </row>
    <row r="14" spans="1:2" x14ac:dyDescent="0.2">
      <c r="A14" s="91"/>
    </row>
    <row r="15" spans="1:2" ht="15" customHeight="1" x14ac:dyDescent="0.2">
      <c r="A15" s="89" t="s">
        <v>5</v>
      </c>
      <c r="B15" s="93" t="s">
        <v>53</v>
      </c>
    </row>
    <row r="16" spans="1:2" ht="15" customHeight="1" x14ac:dyDescent="0.2">
      <c r="A16" s="91"/>
      <c r="B16" s="93" t="s">
        <v>54</v>
      </c>
    </row>
    <row r="17" spans="1:2" ht="15" customHeight="1" x14ac:dyDescent="0.2">
      <c r="A17" s="91"/>
      <c r="B17" s="93" t="s">
        <v>55</v>
      </c>
    </row>
    <row r="18" spans="1:2" ht="15" customHeight="1" x14ac:dyDescent="0.2">
      <c r="A18" s="91"/>
      <c r="B18" s="90" t="s">
        <v>56</v>
      </c>
    </row>
    <row r="19" spans="1:2" ht="15" customHeight="1" x14ac:dyDescent="0.2">
      <c r="A19" s="91"/>
      <c r="B19" s="94" t="s">
        <v>134</v>
      </c>
    </row>
    <row r="20" spans="1:2" x14ac:dyDescent="0.2">
      <c r="A20" s="91"/>
    </row>
    <row r="21" spans="1:2" ht="15" customHeight="1" x14ac:dyDescent="0.2">
      <c r="A21" s="89" t="s">
        <v>130</v>
      </c>
      <c r="B21" s="1" t="s">
        <v>184</v>
      </c>
    </row>
    <row r="22" spans="1:2" ht="15" customHeight="1" x14ac:dyDescent="0.2">
      <c r="A22" s="91"/>
      <c r="B22" s="95" t="s">
        <v>185</v>
      </c>
    </row>
    <row r="23" spans="1:2" x14ac:dyDescent="0.2">
      <c r="A23" s="91"/>
    </row>
    <row r="24" spans="1:2" ht="15" customHeight="1" x14ac:dyDescent="0.2">
      <c r="A24" s="89" t="s">
        <v>7</v>
      </c>
      <c r="B24" s="94" t="s">
        <v>57</v>
      </c>
    </row>
    <row r="25" spans="1:2" ht="15" customHeight="1" x14ac:dyDescent="0.2">
      <c r="A25" s="91"/>
      <c r="B25" s="94" t="s">
        <v>126</v>
      </c>
    </row>
    <row r="26" spans="1:2" ht="15" customHeight="1" x14ac:dyDescent="0.2">
      <c r="A26" s="91"/>
      <c r="B26" s="94" t="s">
        <v>127</v>
      </c>
    </row>
    <row r="27" spans="1:2" x14ac:dyDescent="0.2">
      <c r="A27" s="91"/>
    </row>
    <row r="28" spans="1:2" ht="15" customHeight="1" x14ac:dyDescent="0.2">
      <c r="A28" s="89" t="s">
        <v>8</v>
      </c>
      <c r="B28" s="94" t="s">
        <v>58</v>
      </c>
    </row>
    <row r="29" spans="1:2" ht="15" customHeight="1" x14ac:dyDescent="0.2">
      <c r="A29" s="91"/>
      <c r="B29" s="94" t="s">
        <v>133</v>
      </c>
    </row>
    <row r="30" spans="1:2" ht="15" customHeight="1" x14ac:dyDescent="0.2">
      <c r="A30" s="91"/>
      <c r="B30" s="94" t="s">
        <v>59</v>
      </c>
    </row>
    <row r="31" spans="1:2" ht="15" customHeight="1" x14ac:dyDescent="0.2">
      <c r="A31" s="91"/>
      <c r="B31" s="96" t="s">
        <v>60</v>
      </c>
    </row>
    <row r="32" spans="1:2" x14ac:dyDescent="0.2">
      <c r="A32" s="91"/>
    </row>
    <row r="33" spans="1:2" ht="15" customHeight="1" x14ac:dyDescent="0.2">
      <c r="A33" s="89" t="s">
        <v>9</v>
      </c>
      <c r="B33" s="94" t="s">
        <v>61</v>
      </c>
    </row>
    <row r="34" spans="1:2" ht="15" customHeight="1" x14ac:dyDescent="0.2">
      <c r="A34" s="91"/>
      <c r="B34" s="94" t="s">
        <v>62</v>
      </c>
    </row>
    <row r="35" spans="1:2" x14ac:dyDescent="0.2">
      <c r="A35" s="91"/>
    </row>
    <row r="36" spans="1:2" ht="15" customHeight="1" x14ac:dyDescent="0.2">
      <c r="A36" s="89" t="s">
        <v>11</v>
      </c>
      <c r="B36" s="90" t="s">
        <v>128</v>
      </c>
    </row>
    <row r="37" spans="1:2" ht="15" customHeight="1" x14ac:dyDescent="0.2">
      <c r="A37" s="91"/>
      <c r="B37" s="90" t="s">
        <v>135</v>
      </c>
    </row>
    <row r="38" spans="1:2" ht="15" customHeight="1" x14ac:dyDescent="0.2">
      <c r="A38" s="91"/>
      <c r="B38" s="97" t="s">
        <v>187</v>
      </c>
    </row>
    <row r="39" spans="1:2" ht="15" customHeight="1" x14ac:dyDescent="0.2">
      <c r="A39" s="91"/>
      <c r="B39" s="90" t="s">
        <v>188</v>
      </c>
    </row>
    <row r="40" spans="1:2" ht="15" customHeight="1" x14ac:dyDescent="0.2">
      <c r="A40" s="91"/>
      <c r="B40" s="90" t="s">
        <v>131</v>
      </c>
    </row>
    <row r="41" spans="1:2" ht="15" customHeight="1" x14ac:dyDescent="0.2">
      <c r="A41" s="91"/>
      <c r="B41" s="90" t="s">
        <v>132</v>
      </c>
    </row>
    <row r="42" spans="1:2" x14ac:dyDescent="0.2">
      <c r="A42" s="91"/>
    </row>
    <row r="43" spans="1:2" ht="15" customHeight="1" x14ac:dyDescent="0.2">
      <c r="A43" s="89" t="s">
        <v>13</v>
      </c>
      <c r="B43" s="90" t="s">
        <v>136</v>
      </c>
    </row>
    <row r="44" spans="1:2" ht="15" customHeight="1" x14ac:dyDescent="0.2">
      <c r="A44" s="91"/>
      <c r="B44" s="90" t="s">
        <v>139</v>
      </c>
    </row>
    <row r="45" spans="1:2" ht="15" customHeight="1" x14ac:dyDescent="0.2">
      <c r="A45" s="91"/>
      <c r="B45" s="97" t="s">
        <v>189</v>
      </c>
    </row>
    <row r="46" spans="1:2" ht="15" customHeight="1" x14ac:dyDescent="0.2">
      <c r="A46" s="91"/>
      <c r="B46" s="90" t="s">
        <v>190</v>
      </c>
    </row>
    <row r="47" spans="1:2" ht="15" customHeight="1" x14ac:dyDescent="0.2">
      <c r="A47" s="91"/>
      <c r="B47" s="90" t="s">
        <v>138</v>
      </c>
    </row>
    <row r="48" spans="1:2" ht="15" customHeight="1" x14ac:dyDescent="0.2">
      <c r="A48" s="91"/>
      <c r="B48" s="90" t="s">
        <v>137</v>
      </c>
    </row>
    <row r="49" spans="1:2" x14ac:dyDescent="0.2">
      <c r="A49" s="91"/>
    </row>
    <row r="50" spans="1:2" ht="25.5" customHeight="1" x14ac:dyDescent="0.2">
      <c r="A50" s="89" t="s">
        <v>15</v>
      </c>
      <c r="B50" s="92" t="s">
        <v>167</v>
      </c>
    </row>
    <row r="51" spans="1:2" x14ac:dyDescent="0.2">
      <c r="A51" s="91"/>
    </row>
    <row r="52" spans="1:2" ht="15" customHeight="1" x14ac:dyDescent="0.2">
      <c r="A52" s="89" t="s">
        <v>17</v>
      </c>
      <c r="B52" s="90" t="s">
        <v>63</v>
      </c>
    </row>
    <row r="53" spans="1:2" x14ac:dyDescent="0.2">
      <c r="A53" s="91"/>
    </row>
    <row r="54" spans="1:2" ht="15" customHeight="1" x14ac:dyDescent="0.2">
      <c r="A54" s="89" t="s">
        <v>18</v>
      </c>
      <c r="B54" s="93" t="s">
        <v>64</v>
      </c>
    </row>
    <row r="55" spans="1:2" ht="15" customHeight="1" x14ac:dyDescent="0.2">
      <c r="A55" s="91"/>
      <c r="B55" s="93" t="s">
        <v>65</v>
      </c>
    </row>
    <row r="56" spans="1:2" ht="15" customHeight="1" x14ac:dyDescent="0.2">
      <c r="A56" s="91"/>
      <c r="B56" s="93" t="s">
        <v>66</v>
      </c>
    </row>
    <row r="57" spans="1:2" ht="15" customHeight="1" x14ac:dyDescent="0.2">
      <c r="A57" s="91"/>
      <c r="B57" s="93" t="s">
        <v>67</v>
      </c>
    </row>
    <row r="58" spans="1:2" ht="15" customHeight="1" x14ac:dyDescent="0.2">
      <c r="A58" s="91"/>
      <c r="B58" s="93" t="s">
        <v>68</v>
      </c>
    </row>
    <row r="59" spans="1:2" x14ac:dyDescent="0.2">
      <c r="A59" s="91"/>
    </row>
    <row r="60" spans="1:2" ht="15" customHeight="1" x14ac:dyDescent="0.2">
      <c r="A60" s="89" t="s">
        <v>20</v>
      </c>
      <c r="B60" s="94" t="s">
        <v>69</v>
      </c>
    </row>
    <row r="61" spans="1:2" x14ac:dyDescent="0.2">
      <c r="A61" s="91"/>
      <c r="B61" s="94"/>
    </row>
    <row r="62" spans="1:2" ht="15" customHeight="1" x14ac:dyDescent="0.2">
      <c r="A62" s="89" t="s">
        <v>21</v>
      </c>
      <c r="B62" s="9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topLeftCell="A3" workbookViewId="0">
      <selection activeCell="B29" sqref="B2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8" t="s">
        <v>661</v>
      </c>
      <c r="B1" s="188"/>
      <c r="C1" s="188"/>
      <c r="D1" s="27" t="s">
        <v>598</v>
      </c>
      <c r="E1" s="28">
        <v>2024</v>
      </c>
    </row>
    <row r="2" spans="1:5" ht="18.95" customHeight="1" x14ac:dyDescent="0.2">
      <c r="A2" s="188" t="s">
        <v>604</v>
      </c>
      <c r="B2" s="188"/>
      <c r="C2" s="188"/>
      <c r="D2" s="27" t="s">
        <v>599</v>
      </c>
      <c r="E2" s="28" t="s">
        <v>601</v>
      </c>
    </row>
    <row r="3" spans="1:5" ht="18.95" customHeight="1" x14ac:dyDescent="0.2">
      <c r="A3" s="188" t="s">
        <v>662</v>
      </c>
      <c r="B3" s="188"/>
      <c r="C3" s="188"/>
      <c r="D3" s="27" t="s">
        <v>600</v>
      </c>
      <c r="E3" s="28">
        <v>1</v>
      </c>
    </row>
    <row r="4" spans="1:5" x14ac:dyDescent="0.2">
      <c r="A4" s="30" t="s">
        <v>192</v>
      </c>
      <c r="B4" s="31"/>
      <c r="C4" s="31"/>
      <c r="D4" s="31"/>
      <c r="E4" s="31"/>
    </row>
    <row r="6" spans="1:5" x14ac:dyDescent="0.2">
      <c r="A6" s="31" t="s">
        <v>170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331</v>
      </c>
      <c r="C8" s="34">
        <v>0</v>
      </c>
    </row>
    <row r="9" spans="1:5" x14ac:dyDescent="0.2">
      <c r="A9" s="33">
        <v>3120</v>
      </c>
      <c r="B9" s="29" t="s">
        <v>462</v>
      </c>
      <c r="C9" s="34">
        <v>0</v>
      </c>
    </row>
    <row r="10" spans="1:5" x14ac:dyDescent="0.2">
      <c r="A10" s="33">
        <v>3130</v>
      </c>
      <c r="B10" s="29" t="s">
        <v>463</v>
      </c>
      <c r="C10" s="34">
        <v>0</v>
      </c>
    </row>
    <row r="12" spans="1:5" x14ac:dyDescent="0.2">
      <c r="A12" s="31" t="s">
        <v>172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464</v>
      </c>
      <c r="E13" s="32"/>
    </row>
    <row r="14" spans="1:5" x14ac:dyDescent="0.2">
      <c r="A14" s="33">
        <v>3210</v>
      </c>
      <c r="B14" s="29" t="s">
        <v>465</v>
      </c>
      <c r="C14" s="34">
        <v>3314109.37</v>
      </c>
    </row>
    <row r="15" spans="1:5" x14ac:dyDescent="0.2">
      <c r="A15" s="33">
        <v>3220</v>
      </c>
      <c r="B15" s="29" t="s">
        <v>466</v>
      </c>
      <c r="C15" s="34">
        <v>13532040.890000001</v>
      </c>
    </row>
    <row r="16" spans="1:5" x14ac:dyDescent="0.2">
      <c r="A16" s="33">
        <v>3230</v>
      </c>
      <c r="B16" s="29" t="s">
        <v>467</v>
      </c>
      <c r="C16" s="34">
        <f>SUM(C17:C20)</f>
        <v>0</v>
      </c>
    </row>
    <row r="17" spans="1:3" x14ac:dyDescent="0.2">
      <c r="A17" s="33">
        <v>3231</v>
      </c>
      <c r="B17" s="29" t="s">
        <v>468</v>
      </c>
      <c r="C17" s="34">
        <v>0</v>
      </c>
    </row>
    <row r="18" spans="1:3" x14ac:dyDescent="0.2">
      <c r="A18" s="33">
        <v>3232</v>
      </c>
      <c r="B18" s="29" t="s">
        <v>469</v>
      </c>
      <c r="C18" s="34">
        <v>0</v>
      </c>
    </row>
    <row r="19" spans="1:3" x14ac:dyDescent="0.2">
      <c r="A19" s="33">
        <v>3233</v>
      </c>
      <c r="B19" s="29" t="s">
        <v>470</v>
      </c>
      <c r="C19" s="34">
        <v>0</v>
      </c>
    </row>
    <row r="20" spans="1:3" x14ac:dyDescent="0.2">
      <c r="A20" s="33">
        <v>3239</v>
      </c>
      <c r="B20" s="29" t="s">
        <v>471</v>
      </c>
      <c r="C20" s="34">
        <v>0</v>
      </c>
    </row>
    <row r="21" spans="1:3" x14ac:dyDescent="0.2">
      <c r="A21" s="33">
        <v>3240</v>
      </c>
      <c r="B21" s="29" t="s">
        <v>472</v>
      </c>
      <c r="C21" s="34">
        <f>SUM(C22:C24)</f>
        <v>0</v>
      </c>
    </row>
    <row r="22" spans="1:3" x14ac:dyDescent="0.2">
      <c r="A22" s="33">
        <v>3241</v>
      </c>
      <c r="B22" s="29" t="s">
        <v>473</v>
      </c>
      <c r="C22" s="34">
        <v>0</v>
      </c>
    </row>
    <row r="23" spans="1:3" x14ac:dyDescent="0.2">
      <c r="A23" s="33">
        <v>3242</v>
      </c>
      <c r="B23" s="29" t="s">
        <v>474</v>
      </c>
      <c r="C23" s="34">
        <v>0</v>
      </c>
    </row>
    <row r="24" spans="1:3" x14ac:dyDescent="0.2">
      <c r="A24" s="33">
        <v>3243</v>
      </c>
      <c r="B24" s="29" t="s">
        <v>475</v>
      </c>
      <c r="C24" s="34">
        <v>0</v>
      </c>
    </row>
    <row r="25" spans="1:3" x14ac:dyDescent="0.2">
      <c r="A25" s="33">
        <v>3250</v>
      </c>
      <c r="B25" s="29" t="s">
        <v>476</v>
      </c>
      <c r="C25" s="34">
        <f>SUM(C26:C27)</f>
        <v>0</v>
      </c>
    </row>
    <row r="26" spans="1:3" x14ac:dyDescent="0.2">
      <c r="A26" s="33">
        <v>3251</v>
      </c>
      <c r="B26" s="29" t="s">
        <v>477</v>
      </c>
      <c r="C26" s="34">
        <v>0</v>
      </c>
    </row>
    <row r="27" spans="1:3" x14ac:dyDescent="0.2">
      <c r="A27" s="33">
        <v>3252</v>
      </c>
      <c r="B27" s="29" t="s">
        <v>478</v>
      </c>
      <c r="C27" s="34">
        <v>0</v>
      </c>
    </row>
    <row r="29" spans="1:3" x14ac:dyDescent="0.2">
      <c r="B29" s="29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5" t="s">
        <v>186</v>
      </c>
      <c r="B2" s="86" t="s">
        <v>50</v>
      </c>
    </row>
    <row r="4" spans="1:2" ht="15" customHeight="1" x14ac:dyDescent="0.2">
      <c r="A4" s="100" t="s">
        <v>23</v>
      </c>
      <c r="B4" s="90" t="s">
        <v>78</v>
      </c>
    </row>
    <row r="5" spans="1:2" ht="15" customHeight="1" x14ac:dyDescent="0.2">
      <c r="A5" s="100" t="s">
        <v>25</v>
      </c>
      <c r="B5" s="90" t="s">
        <v>51</v>
      </c>
    </row>
    <row r="6" spans="1:2" ht="15" customHeight="1" x14ac:dyDescent="0.2">
      <c r="B6" s="90" t="s">
        <v>171</v>
      </c>
    </row>
    <row r="7" spans="1:2" ht="15" customHeight="1" x14ac:dyDescent="0.2">
      <c r="B7" s="90" t="s">
        <v>73</v>
      </c>
    </row>
    <row r="8" spans="1:2" ht="15" customHeight="1" x14ac:dyDescent="0.2">
      <c r="B8" s="9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9"/>
  <sheetViews>
    <sheetView topLeftCell="A97" workbookViewId="0">
      <selection activeCell="A119" sqref="A119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8" t="s">
        <v>661</v>
      </c>
      <c r="B1" s="188"/>
      <c r="C1" s="188"/>
      <c r="D1" s="27" t="s">
        <v>598</v>
      </c>
      <c r="E1" s="28">
        <v>2024</v>
      </c>
    </row>
    <row r="2" spans="1:5" s="35" customFormat="1" ht="18.95" customHeight="1" x14ac:dyDescent="0.25">
      <c r="A2" s="188" t="s">
        <v>605</v>
      </c>
      <c r="B2" s="188"/>
      <c r="C2" s="188"/>
      <c r="D2" s="27" t="s">
        <v>599</v>
      </c>
      <c r="E2" s="28" t="s">
        <v>601</v>
      </c>
    </row>
    <row r="3" spans="1:5" s="35" customFormat="1" ht="18.95" customHeight="1" x14ac:dyDescent="0.25">
      <c r="A3" s="188" t="s">
        <v>662</v>
      </c>
      <c r="B3" s="188"/>
      <c r="C3" s="188"/>
      <c r="D3" s="27" t="s">
        <v>600</v>
      </c>
      <c r="E3" s="28">
        <v>1</v>
      </c>
    </row>
    <row r="4" spans="1:5" x14ac:dyDescent="0.2">
      <c r="A4" s="30" t="s">
        <v>192</v>
      </c>
      <c r="B4" s="31"/>
      <c r="C4" s="31"/>
      <c r="D4" s="31"/>
      <c r="E4" s="31"/>
    </row>
    <row r="6" spans="1:5" x14ac:dyDescent="0.2">
      <c r="A6" s="31" t="s">
        <v>173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642</v>
      </c>
      <c r="C7" s="117">
        <v>2024</v>
      </c>
      <c r="D7" s="117">
        <v>2023</v>
      </c>
      <c r="E7" s="32"/>
    </row>
    <row r="8" spans="1:5" x14ac:dyDescent="0.2">
      <c r="A8" s="33">
        <v>1111</v>
      </c>
      <c r="B8" s="29" t="s">
        <v>479</v>
      </c>
      <c r="C8" s="34">
        <v>0</v>
      </c>
      <c r="D8" s="34">
        <v>0</v>
      </c>
    </row>
    <row r="9" spans="1:5" x14ac:dyDescent="0.2">
      <c r="A9" s="33">
        <v>1112</v>
      </c>
      <c r="B9" s="29" t="s">
        <v>480</v>
      </c>
      <c r="C9" s="34">
        <v>9988935.4100000001</v>
      </c>
      <c r="D9" s="34">
        <v>11085858.32</v>
      </c>
    </row>
    <row r="10" spans="1:5" x14ac:dyDescent="0.2">
      <c r="A10" s="33">
        <v>1113</v>
      </c>
      <c r="B10" s="29" t="s">
        <v>481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193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194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482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483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620</v>
      </c>
      <c r="C15" s="118">
        <f>SUM(C8:C14)</f>
        <v>9988935.4100000001</v>
      </c>
      <c r="D15" s="118">
        <f>SUM(D8:D14)</f>
        <v>11085858.32</v>
      </c>
    </row>
    <row r="18" spans="1:4" x14ac:dyDescent="0.2">
      <c r="A18" s="31" t="s">
        <v>174</v>
      </c>
      <c r="B18" s="31"/>
      <c r="C18" s="31"/>
      <c r="D18" s="31"/>
    </row>
    <row r="19" spans="1:4" x14ac:dyDescent="0.2">
      <c r="A19" s="32" t="s">
        <v>143</v>
      </c>
      <c r="B19" s="32" t="s">
        <v>642</v>
      </c>
      <c r="C19" s="126" t="s">
        <v>641</v>
      </c>
      <c r="D19" s="126" t="s">
        <v>177</v>
      </c>
    </row>
    <row r="20" spans="1:4" x14ac:dyDescent="0.2">
      <c r="A20" s="41">
        <v>1230</v>
      </c>
      <c r="B20" s="42" t="s">
        <v>226</v>
      </c>
      <c r="C20" s="118">
        <f>SUM(C21:C27)</f>
        <v>0</v>
      </c>
      <c r="D20" s="118">
        <f>SUM(D21:D27)</f>
        <v>0</v>
      </c>
    </row>
    <row r="21" spans="1:4" x14ac:dyDescent="0.2">
      <c r="A21" s="33">
        <v>1231</v>
      </c>
      <c r="B21" s="29" t="s">
        <v>227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228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229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230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231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232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233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234</v>
      </c>
      <c r="C28" s="118">
        <f>SUM(C29:C36)</f>
        <v>106942.31</v>
      </c>
      <c r="D28" s="118">
        <f>SUM(D29:D36)</f>
        <v>106942.31</v>
      </c>
    </row>
    <row r="29" spans="1:4" x14ac:dyDescent="0.2">
      <c r="A29" s="33">
        <v>1241</v>
      </c>
      <c r="B29" s="29" t="s">
        <v>235</v>
      </c>
      <c r="C29" s="34">
        <v>65282.35</v>
      </c>
      <c r="D29" s="34">
        <v>65282.35</v>
      </c>
    </row>
    <row r="30" spans="1:4" x14ac:dyDescent="0.2">
      <c r="A30" s="33">
        <v>1242</v>
      </c>
      <c r="B30" s="29" t="s">
        <v>236</v>
      </c>
      <c r="C30" s="34">
        <v>23960.959999999999</v>
      </c>
      <c r="D30" s="34">
        <v>23960.959999999999</v>
      </c>
    </row>
    <row r="31" spans="1:4" x14ac:dyDescent="0.2">
      <c r="A31" s="33">
        <v>1243</v>
      </c>
      <c r="B31" s="29" t="s">
        <v>237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238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239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240</v>
      </c>
      <c r="C34" s="34">
        <v>17699</v>
      </c>
      <c r="D34" s="34">
        <v>17699</v>
      </c>
    </row>
    <row r="35" spans="1:5" x14ac:dyDescent="0.2">
      <c r="A35" s="33">
        <v>1247</v>
      </c>
      <c r="B35" s="29" t="s">
        <v>241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242</v>
      </c>
      <c r="C36" s="34">
        <v>0</v>
      </c>
      <c r="D36" s="34">
        <v>0</v>
      </c>
    </row>
    <row r="37" spans="1:5" x14ac:dyDescent="0.2">
      <c r="A37" s="41">
        <v>12</v>
      </c>
      <c r="B37" s="42" t="s">
        <v>655</v>
      </c>
      <c r="C37" s="118">
        <v>0</v>
      </c>
      <c r="D37" s="118">
        <v>0</v>
      </c>
      <c r="E37" s="42"/>
    </row>
    <row r="38" spans="1:5" x14ac:dyDescent="0.2">
      <c r="B38" s="119" t="s">
        <v>621</v>
      </c>
      <c r="C38" s="118">
        <f>C20+C28+C37</f>
        <v>106942.31</v>
      </c>
      <c r="D38" s="118">
        <f>D20+D28+D37</f>
        <v>106942.31</v>
      </c>
    </row>
    <row r="40" spans="1:5" x14ac:dyDescent="0.2">
      <c r="A40" s="31" t="s">
        <v>182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642</v>
      </c>
      <c r="C41" s="117">
        <v>2024</v>
      </c>
      <c r="D41" s="117">
        <v>2023</v>
      </c>
      <c r="E41" s="32"/>
    </row>
    <row r="42" spans="1:5" x14ac:dyDescent="0.2">
      <c r="A42" s="41">
        <v>3210</v>
      </c>
      <c r="B42" s="42" t="s">
        <v>622</v>
      </c>
      <c r="C42" s="118">
        <v>3314109.37</v>
      </c>
      <c r="D42" s="118">
        <v>4856268.5199999996</v>
      </c>
    </row>
    <row r="43" spans="1:5" x14ac:dyDescent="0.2">
      <c r="A43" s="33"/>
      <c r="B43" s="119" t="s">
        <v>610</v>
      </c>
      <c r="C43" s="118">
        <f>C46+C58+C86+C89+C44</f>
        <v>0</v>
      </c>
      <c r="D43" s="118">
        <f>D46+D58+D86+D89+D44</f>
        <v>1947632.6800000002</v>
      </c>
    </row>
    <row r="44" spans="1:5" x14ac:dyDescent="0.2">
      <c r="A44" s="127">
        <v>5100</v>
      </c>
      <c r="B44" s="128" t="s">
        <v>356</v>
      </c>
      <c r="C44" s="129">
        <f>SUM(C45:C45)</f>
        <v>0</v>
      </c>
      <c r="D44" s="129">
        <f>SUM(D45:D45)</f>
        <v>0</v>
      </c>
    </row>
    <row r="45" spans="1:5" x14ac:dyDescent="0.2">
      <c r="A45" s="130">
        <v>5130</v>
      </c>
      <c r="B45" s="131" t="s">
        <v>643</v>
      </c>
      <c r="C45" s="132">
        <v>0</v>
      </c>
      <c r="D45" s="132">
        <v>0</v>
      </c>
    </row>
    <row r="46" spans="1:5" x14ac:dyDescent="0.2">
      <c r="A46" s="41">
        <v>5400</v>
      </c>
      <c r="B46" s="42" t="s">
        <v>421</v>
      </c>
      <c r="C46" s="118">
        <f>C47+C49+C51+C53+C55</f>
        <v>0</v>
      </c>
      <c r="D46" s="118">
        <f>D47+D49+D51+D53+D55</f>
        <v>0</v>
      </c>
    </row>
    <row r="47" spans="1:5" x14ac:dyDescent="0.2">
      <c r="A47" s="33">
        <v>5410</v>
      </c>
      <c r="B47" s="29" t="s">
        <v>611</v>
      </c>
      <c r="C47" s="34">
        <f>C48</f>
        <v>0</v>
      </c>
      <c r="D47" s="34">
        <f>D48</f>
        <v>0</v>
      </c>
    </row>
    <row r="48" spans="1:5" x14ac:dyDescent="0.2">
      <c r="A48" s="33">
        <v>5411</v>
      </c>
      <c r="B48" s="29" t="s">
        <v>423</v>
      </c>
      <c r="C48" s="34">
        <v>0</v>
      </c>
      <c r="D48" s="34">
        <v>0</v>
      </c>
    </row>
    <row r="49" spans="1:4" x14ac:dyDescent="0.2">
      <c r="A49" s="33">
        <v>5420</v>
      </c>
      <c r="B49" s="29" t="s">
        <v>612</v>
      </c>
      <c r="C49" s="34">
        <f>C50</f>
        <v>0</v>
      </c>
      <c r="D49" s="34">
        <f>D50</f>
        <v>0</v>
      </c>
    </row>
    <row r="50" spans="1:4" x14ac:dyDescent="0.2">
      <c r="A50" s="33">
        <v>5421</v>
      </c>
      <c r="B50" s="29" t="s">
        <v>426</v>
      </c>
      <c r="C50" s="34">
        <v>0</v>
      </c>
      <c r="D50" s="34">
        <v>0</v>
      </c>
    </row>
    <row r="51" spans="1:4" x14ac:dyDescent="0.2">
      <c r="A51" s="33">
        <v>5430</v>
      </c>
      <c r="B51" s="29" t="s">
        <v>613</v>
      </c>
      <c r="C51" s="34">
        <f>C52</f>
        <v>0</v>
      </c>
      <c r="D51" s="34">
        <f>D52</f>
        <v>0</v>
      </c>
    </row>
    <row r="52" spans="1:4" x14ac:dyDescent="0.2">
      <c r="A52" s="33">
        <v>5431</v>
      </c>
      <c r="B52" s="29" t="s">
        <v>429</v>
      </c>
      <c r="C52" s="34">
        <v>0</v>
      </c>
      <c r="D52" s="34">
        <v>0</v>
      </c>
    </row>
    <row r="53" spans="1:4" x14ac:dyDescent="0.2">
      <c r="A53" s="33">
        <v>5440</v>
      </c>
      <c r="B53" s="29" t="s">
        <v>614</v>
      </c>
      <c r="C53" s="34">
        <f>C54</f>
        <v>0</v>
      </c>
      <c r="D53" s="34">
        <f>D54</f>
        <v>0</v>
      </c>
    </row>
    <row r="54" spans="1:4" x14ac:dyDescent="0.2">
      <c r="A54" s="33">
        <v>5441</v>
      </c>
      <c r="B54" s="29" t="s">
        <v>614</v>
      </c>
      <c r="C54" s="34">
        <v>0</v>
      </c>
      <c r="D54" s="34">
        <v>0</v>
      </c>
    </row>
    <row r="55" spans="1:4" x14ac:dyDescent="0.2">
      <c r="A55" s="33">
        <v>5450</v>
      </c>
      <c r="B55" s="29" t="s">
        <v>615</v>
      </c>
      <c r="C55" s="34">
        <f>SUM(C56:C57)</f>
        <v>0</v>
      </c>
      <c r="D55" s="34">
        <f>SUM(D56:D57)</f>
        <v>0</v>
      </c>
    </row>
    <row r="56" spans="1:4" x14ac:dyDescent="0.2">
      <c r="A56" s="33">
        <v>5451</v>
      </c>
      <c r="B56" s="29" t="s">
        <v>433</v>
      </c>
      <c r="C56" s="34">
        <v>0</v>
      </c>
      <c r="D56" s="34">
        <v>0</v>
      </c>
    </row>
    <row r="57" spans="1:4" x14ac:dyDescent="0.2">
      <c r="A57" s="33">
        <v>5452</v>
      </c>
      <c r="B57" s="29" t="s">
        <v>434</v>
      </c>
      <c r="C57" s="34">
        <v>0</v>
      </c>
      <c r="D57" s="34">
        <v>0</v>
      </c>
    </row>
    <row r="58" spans="1:4" x14ac:dyDescent="0.2">
      <c r="A58" s="41">
        <v>5500</v>
      </c>
      <c r="B58" s="42" t="s">
        <v>435</v>
      </c>
      <c r="C58" s="118">
        <f>C59+C68+C71+C77</f>
        <v>0</v>
      </c>
      <c r="D58" s="118">
        <f>D59+D68+D71+D77</f>
        <v>816513.66</v>
      </c>
    </row>
    <row r="59" spans="1:4" x14ac:dyDescent="0.2">
      <c r="A59" s="33">
        <v>5510</v>
      </c>
      <c r="B59" s="29" t="s">
        <v>436</v>
      </c>
      <c r="C59" s="34">
        <f>SUM(C60:C67)</f>
        <v>0</v>
      </c>
      <c r="D59" s="34">
        <f>SUM(D60:D67)</f>
        <v>816513.66</v>
      </c>
    </row>
    <row r="60" spans="1:4" x14ac:dyDescent="0.2">
      <c r="A60" s="33">
        <v>5511</v>
      </c>
      <c r="B60" s="29" t="s">
        <v>437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439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440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441</v>
      </c>
      <c r="C64" s="34">
        <v>0</v>
      </c>
      <c r="D64" s="34">
        <v>802793.18</v>
      </c>
    </row>
    <row r="65" spans="1:4" x14ac:dyDescent="0.2">
      <c r="A65" s="33">
        <v>5516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443</v>
      </c>
      <c r="C66" s="34">
        <v>0</v>
      </c>
      <c r="D66" s="34">
        <v>13720.48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444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446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447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448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451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452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457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352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458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459</v>
      </c>
      <c r="C85" s="34">
        <v>0</v>
      </c>
      <c r="D85" s="34">
        <v>0</v>
      </c>
    </row>
    <row r="86" spans="1:4" x14ac:dyDescent="0.2">
      <c r="A86" s="41">
        <v>5600</v>
      </c>
      <c r="B86" s="42" t="s">
        <v>79</v>
      </c>
      <c r="C86" s="118">
        <f>C87</f>
        <v>0</v>
      </c>
      <c r="D86" s="118">
        <f>D87</f>
        <v>0</v>
      </c>
    </row>
    <row r="87" spans="1:4" x14ac:dyDescent="0.2">
      <c r="A87" s="33">
        <v>5610</v>
      </c>
      <c r="B87" s="29" t="s">
        <v>460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461</v>
      </c>
      <c r="C88" s="34">
        <v>0</v>
      </c>
      <c r="D88" s="34">
        <v>0</v>
      </c>
    </row>
    <row r="89" spans="1:4" x14ac:dyDescent="0.2">
      <c r="A89" s="41">
        <v>2110</v>
      </c>
      <c r="B89" s="122" t="s">
        <v>623</v>
      </c>
      <c r="C89" s="118">
        <f>SUM(C90:C94)</f>
        <v>0</v>
      </c>
      <c r="D89" s="118">
        <f>SUM(D90:D94)</f>
        <v>1131119.02</v>
      </c>
    </row>
    <row r="90" spans="1:4" x14ac:dyDescent="0.2">
      <c r="A90" s="33">
        <v>2111</v>
      </c>
      <c r="B90" s="29" t="s">
        <v>624</v>
      </c>
      <c r="C90" s="34">
        <v>0</v>
      </c>
      <c r="D90" s="34">
        <v>930320.98</v>
      </c>
    </row>
    <row r="91" spans="1:4" x14ac:dyDescent="0.2">
      <c r="A91" s="33">
        <v>2112</v>
      </c>
      <c r="B91" s="29" t="s">
        <v>625</v>
      </c>
      <c r="C91" s="34">
        <v>0</v>
      </c>
      <c r="D91" s="34">
        <v>0</v>
      </c>
    </row>
    <row r="92" spans="1:4" x14ac:dyDescent="0.2">
      <c r="A92" s="33">
        <v>2112</v>
      </c>
      <c r="B92" s="29" t="s">
        <v>626</v>
      </c>
      <c r="C92" s="34">
        <v>0</v>
      </c>
      <c r="D92" s="34">
        <v>198798</v>
      </c>
    </row>
    <row r="93" spans="1:4" x14ac:dyDescent="0.2">
      <c r="A93" s="33">
        <v>2115</v>
      </c>
      <c r="B93" s="29" t="s">
        <v>627</v>
      </c>
      <c r="C93" s="34">
        <v>0</v>
      </c>
      <c r="D93" s="34">
        <v>2000.04</v>
      </c>
    </row>
    <row r="94" spans="1:4" x14ac:dyDescent="0.2">
      <c r="A94" s="33">
        <v>2114</v>
      </c>
      <c r="B94" s="29" t="s">
        <v>628</v>
      </c>
      <c r="C94" s="34">
        <v>0</v>
      </c>
      <c r="D94" s="34">
        <v>0</v>
      </c>
    </row>
    <row r="95" spans="1:4" x14ac:dyDescent="0.2">
      <c r="A95" s="33"/>
      <c r="B95" s="119" t="s">
        <v>629</v>
      </c>
      <c r="C95" s="118">
        <f>+C96</f>
        <v>0</v>
      </c>
      <c r="D95" s="118">
        <f>+D96</f>
        <v>0</v>
      </c>
    </row>
    <row r="96" spans="1:4" x14ac:dyDescent="0.2">
      <c r="A96" s="127">
        <v>3100</v>
      </c>
      <c r="B96" s="133" t="s">
        <v>644</v>
      </c>
      <c r="C96" s="134">
        <f>SUM(C97:C100)</f>
        <v>0</v>
      </c>
      <c r="D96" s="134">
        <f>SUM(D97:D100)</f>
        <v>0</v>
      </c>
    </row>
    <row r="97" spans="1:4" x14ac:dyDescent="0.2">
      <c r="A97" s="130"/>
      <c r="B97" s="135" t="s">
        <v>645</v>
      </c>
      <c r="C97" s="136">
        <v>0</v>
      </c>
      <c r="D97" s="136">
        <v>0</v>
      </c>
    </row>
    <row r="98" spans="1:4" x14ac:dyDescent="0.2">
      <c r="A98" s="130"/>
      <c r="B98" s="135" t="s">
        <v>646</v>
      </c>
      <c r="C98" s="136">
        <v>0</v>
      </c>
      <c r="D98" s="136">
        <v>0</v>
      </c>
    </row>
    <row r="99" spans="1:4" x14ac:dyDescent="0.2">
      <c r="A99" s="130"/>
      <c r="B99" s="135" t="s">
        <v>647</v>
      </c>
      <c r="C99" s="136">
        <v>0</v>
      </c>
      <c r="D99" s="136">
        <v>0</v>
      </c>
    </row>
    <row r="100" spans="1:4" x14ac:dyDescent="0.2">
      <c r="A100" s="130"/>
      <c r="B100" s="135" t="s">
        <v>648</v>
      </c>
      <c r="C100" s="136">
        <v>0</v>
      </c>
      <c r="D100" s="136">
        <v>0</v>
      </c>
    </row>
    <row r="101" spans="1:4" x14ac:dyDescent="0.2">
      <c r="A101" s="130"/>
      <c r="B101" s="137" t="s">
        <v>649</v>
      </c>
      <c r="C101" s="129">
        <f>+C102</f>
        <v>0</v>
      </c>
      <c r="D101" s="129">
        <f>+D102</f>
        <v>0</v>
      </c>
    </row>
    <row r="102" spans="1:4" x14ac:dyDescent="0.2">
      <c r="A102" s="127">
        <v>1270</v>
      </c>
      <c r="B102" s="128" t="s">
        <v>250</v>
      </c>
      <c r="C102" s="134">
        <f>+C103</f>
        <v>0</v>
      </c>
      <c r="D102" s="134">
        <f>+D103</f>
        <v>0</v>
      </c>
    </row>
    <row r="103" spans="1:4" x14ac:dyDescent="0.2">
      <c r="A103" s="130">
        <v>1273</v>
      </c>
      <c r="B103" s="131" t="s">
        <v>650</v>
      </c>
      <c r="C103" s="136">
        <v>0</v>
      </c>
      <c r="D103" s="136">
        <v>0</v>
      </c>
    </row>
    <row r="104" spans="1:4" x14ac:dyDescent="0.2">
      <c r="A104" s="130"/>
      <c r="B104" s="137" t="s">
        <v>651</v>
      </c>
      <c r="C104" s="129">
        <f>+C105+C107</f>
        <v>603295</v>
      </c>
      <c r="D104" s="129">
        <f>+D105+D107</f>
        <v>0</v>
      </c>
    </row>
    <row r="105" spans="1:4" x14ac:dyDescent="0.2">
      <c r="A105" s="127">
        <v>4300</v>
      </c>
      <c r="B105" s="133" t="s">
        <v>652</v>
      </c>
      <c r="C105" s="134">
        <f>+C106</f>
        <v>603295</v>
      </c>
      <c r="D105" s="138">
        <f>+D106</f>
        <v>0</v>
      </c>
    </row>
    <row r="106" spans="1:4" x14ac:dyDescent="0.2">
      <c r="A106" s="130">
        <v>4399</v>
      </c>
      <c r="B106" s="135" t="s">
        <v>349</v>
      </c>
      <c r="C106" s="136">
        <v>603295</v>
      </c>
      <c r="D106" s="136">
        <v>0</v>
      </c>
    </row>
    <row r="107" spans="1:4" x14ac:dyDescent="0.2">
      <c r="A107" s="41">
        <v>1120</v>
      </c>
      <c r="B107" s="122" t="s">
        <v>630</v>
      </c>
      <c r="C107" s="118">
        <f>SUM(C108:C116)</f>
        <v>0</v>
      </c>
      <c r="D107" s="118">
        <f>SUM(D108:D116)</f>
        <v>0</v>
      </c>
    </row>
    <row r="108" spans="1:4" x14ac:dyDescent="0.2">
      <c r="A108" s="33">
        <v>1124</v>
      </c>
      <c r="B108" s="123" t="s">
        <v>631</v>
      </c>
      <c r="C108" s="124">
        <v>0</v>
      </c>
      <c r="D108" s="34">
        <v>0</v>
      </c>
    </row>
    <row r="109" spans="1:4" x14ac:dyDescent="0.2">
      <c r="A109" s="33">
        <v>1124</v>
      </c>
      <c r="B109" s="123" t="s">
        <v>632</v>
      </c>
      <c r="C109" s="124">
        <v>0</v>
      </c>
      <c r="D109" s="34">
        <v>0</v>
      </c>
    </row>
    <row r="110" spans="1:4" x14ac:dyDescent="0.2">
      <c r="A110" s="33">
        <v>1124</v>
      </c>
      <c r="B110" s="123" t="s">
        <v>633</v>
      </c>
      <c r="C110" s="124">
        <v>0</v>
      </c>
      <c r="D110" s="34">
        <v>0</v>
      </c>
    </row>
    <row r="111" spans="1:4" x14ac:dyDescent="0.2">
      <c r="A111" s="33">
        <v>1124</v>
      </c>
      <c r="B111" s="123" t="s">
        <v>634</v>
      </c>
      <c r="C111" s="124">
        <v>0</v>
      </c>
      <c r="D111" s="34">
        <v>0</v>
      </c>
    </row>
    <row r="112" spans="1:4" x14ac:dyDescent="0.2">
      <c r="A112" s="33">
        <v>1124</v>
      </c>
      <c r="B112" s="123" t="s">
        <v>635</v>
      </c>
      <c r="C112" s="34">
        <v>0</v>
      </c>
      <c r="D112" s="34">
        <v>0</v>
      </c>
    </row>
    <row r="113" spans="1:4" x14ac:dyDescent="0.2">
      <c r="A113" s="33">
        <v>1124</v>
      </c>
      <c r="B113" s="123" t="s">
        <v>636</v>
      </c>
      <c r="C113" s="34">
        <v>0</v>
      </c>
      <c r="D113" s="34">
        <v>0</v>
      </c>
    </row>
    <row r="114" spans="1:4" x14ac:dyDescent="0.2">
      <c r="A114" s="33">
        <v>1122</v>
      </c>
      <c r="B114" s="123" t="s">
        <v>637</v>
      </c>
      <c r="C114" s="34">
        <v>0</v>
      </c>
      <c r="D114" s="34">
        <v>0</v>
      </c>
    </row>
    <row r="115" spans="1:4" x14ac:dyDescent="0.2">
      <c r="A115" s="33">
        <v>1122</v>
      </c>
      <c r="B115" s="123" t="s">
        <v>638</v>
      </c>
      <c r="C115" s="124">
        <v>0</v>
      </c>
      <c r="D115" s="34">
        <v>0</v>
      </c>
    </row>
    <row r="116" spans="1:4" x14ac:dyDescent="0.2">
      <c r="A116" s="33">
        <v>1122</v>
      </c>
      <c r="B116" s="123" t="s">
        <v>639</v>
      </c>
      <c r="C116" s="34">
        <v>0</v>
      </c>
      <c r="D116" s="34">
        <v>0</v>
      </c>
    </row>
    <row r="117" spans="1:4" x14ac:dyDescent="0.2">
      <c r="A117" s="33"/>
      <c r="B117" s="125" t="s">
        <v>640</v>
      </c>
      <c r="C117" s="118">
        <f>C42+C43+C95-C101-C104</f>
        <v>2710814.37</v>
      </c>
      <c r="D117" s="118">
        <f>D42+D43+D95-D101-D104</f>
        <v>6803901.1999999993</v>
      </c>
    </row>
    <row r="119" spans="1:4" x14ac:dyDescent="0.2">
      <c r="A119" s="29" t="s">
        <v>618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5" t="s">
        <v>186</v>
      </c>
      <c r="B2" s="86" t="s">
        <v>50</v>
      </c>
    </row>
    <row r="3" spans="1:2" x14ac:dyDescent="0.2">
      <c r="B3" s="99"/>
    </row>
    <row r="4" spans="1:2" ht="14.1" customHeight="1" x14ac:dyDescent="0.2">
      <c r="A4" s="100" t="s">
        <v>27</v>
      </c>
      <c r="B4" s="90" t="s">
        <v>78</v>
      </c>
    </row>
    <row r="5" spans="1:2" ht="14.1" customHeight="1" x14ac:dyDescent="0.2">
      <c r="B5" s="90" t="s">
        <v>51</v>
      </c>
    </row>
    <row r="6" spans="1:2" ht="14.1" customHeight="1" x14ac:dyDescent="0.2">
      <c r="B6" s="90" t="s">
        <v>148</v>
      </c>
    </row>
    <row r="7" spans="1:2" ht="14.1" customHeight="1" x14ac:dyDescent="0.2">
      <c r="B7" s="90" t="s">
        <v>149</v>
      </c>
    </row>
    <row r="8" spans="1:2" ht="14.1" customHeight="1" x14ac:dyDescent="0.2"/>
    <row r="9" spans="1:2" x14ac:dyDescent="0.2">
      <c r="A9" s="100" t="s">
        <v>29</v>
      </c>
      <c r="B9" s="92" t="s">
        <v>582</v>
      </c>
    </row>
    <row r="10" spans="1:2" ht="15" customHeight="1" x14ac:dyDescent="0.2">
      <c r="B10" s="92" t="s">
        <v>75</v>
      </c>
    </row>
    <row r="11" spans="1:2" ht="15" customHeight="1" x14ac:dyDescent="0.2">
      <c r="B11" s="102" t="s">
        <v>191</v>
      </c>
    </row>
    <row r="12" spans="1:2" ht="15" customHeight="1" x14ac:dyDescent="0.2"/>
    <row r="13" spans="1:2" x14ac:dyDescent="0.2">
      <c r="A13" s="100" t="s">
        <v>76</v>
      </c>
      <c r="B13" s="90" t="s">
        <v>583</v>
      </c>
    </row>
    <row r="14" spans="1:2" ht="15" customHeight="1" x14ac:dyDescent="0.2">
      <c r="B14" s="90" t="s">
        <v>584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2019-02-13T21:19:08Z</cp:lastPrinted>
  <dcterms:created xsi:type="dcterms:W3CDTF">2012-12-11T20:36:24Z</dcterms:created>
  <dcterms:modified xsi:type="dcterms:W3CDTF">2024-04-30T15:59:42Z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